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50" windowHeight="7785" tabRatio="946"/>
  </bookViews>
  <sheets>
    <sheet name="дс п. Агроном" sheetId="18" r:id="rId1"/>
    <sheet name="Лист2" sheetId="26" r:id="rId2"/>
  </sheets>
  <calcPr calcId="145621"/>
</workbook>
</file>

<file path=xl/calcChain.xml><?xml version="1.0" encoding="utf-8"?>
<calcChain xmlns="http://schemas.openxmlformats.org/spreadsheetml/2006/main">
  <c r="U82" i="18"/>
  <c r="U80"/>
  <c r="T80"/>
  <c r="T79"/>
  <c r="T78"/>
  <c r="U74"/>
  <c r="N82"/>
  <c r="N80"/>
  <c r="T106"/>
  <c r="M106"/>
  <c r="T102"/>
  <c r="M102"/>
  <c r="T101"/>
  <c r="M101"/>
  <c r="M100"/>
  <c r="Y100"/>
  <c r="V100"/>
  <c r="U100"/>
  <c r="T100"/>
  <c r="O100"/>
  <c r="N100"/>
  <c r="T97"/>
  <c r="M97"/>
  <c r="T90"/>
  <c r="M90"/>
  <c r="T89"/>
  <c r="M89"/>
  <c r="T88"/>
  <c r="M88"/>
  <c r="T87"/>
  <c r="M87"/>
  <c r="T86"/>
  <c r="M86"/>
  <c r="T85"/>
  <c r="M85"/>
  <c r="T84"/>
  <c r="M84"/>
  <c r="Y83"/>
  <c r="T83"/>
  <c r="V83"/>
  <c r="U83"/>
  <c r="O83"/>
  <c r="O78"/>
  <c r="N83"/>
  <c r="T82"/>
  <c r="M82"/>
  <c r="M79"/>
  <c r="T81"/>
  <c r="M81"/>
  <c r="M80"/>
  <c r="U79"/>
  <c r="U78"/>
  <c r="N79"/>
  <c r="Y78"/>
  <c r="V78"/>
  <c r="N78"/>
  <c r="T75"/>
  <c r="M75"/>
  <c r="M74"/>
  <c r="Y68"/>
  <c r="Y107"/>
  <c r="V68"/>
  <c r="R68"/>
  <c r="O68"/>
  <c r="N68"/>
  <c r="K102"/>
  <c r="K75"/>
  <c r="G102"/>
  <c r="G82"/>
  <c r="G80"/>
  <c r="G74"/>
  <c r="E131"/>
  <c r="F106"/>
  <c r="F102"/>
  <c r="F101"/>
  <c r="K100"/>
  <c r="H100"/>
  <c r="G100"/>
  <c r="F97"/>
  <c r="F90"/>
  <c r="F89"/>
  <c r="F88"/>
  <c r="F87"/>
  <c r="F86"/>
  <c r="F85"/>
  <c r="F84"/>
  <c r="K83"/>
  <c r="K78"/>
  <c r="K107"/>
  <c r="F107"/>
  <c r="H83"/>
  <c r="H78"/>
  <c r="G83"/>
  <c r="F82"/>
  <c r="F81"/>
  <c r="F80"/>
  <c r="G79"/>
  <c r="F75"/>
  <c r="F74"/>
  <c r="K68"/>
  <c r="H68"/>
  <c r="G68"/>
  <c r="F68"/>
  <c r="F100"/>
  <c r="G78"/>
  <c r="G107"/>
  <c r="N107"/>
  <c r="M107"/>
  <c r="M68"/>
  <c r="T74"/>
  <c r="U68"/>
  <c r="F83"/>
  <c r="F79"/>
  <c r="M83"/>
  <c r="M78"/>
  <c r="U107"/>
  <c r="T107"/>
  <c r="T68"/>
  <c r="F78"/>
</calcChain>
</file>

<file path=xl/sharedStrings.xml><?xml version="1.0" encoding="utf-8"?>
<sst xmlns="http://schemas.openxmlformats.org/spreadsheetml/2006/main" count="204" uniqueCount="156">
  <si>
    <t>УТВЕРЖДАЮ</t>
  </si>
  <si>
    <t>(подпись)</t>
  </si>
  <si>
    <t>"_______"________________ 20____г.</t>
  </si>
  <si>
    <t>План финансово - хозяйственной деятельности</t>
  </si>
  <si>
    <t>КОДЫ</t>
  </si>
  <si>
    <t>Форма по КФД</t>
  </si>
  <si>
    <t>Дата</t>
  </si>
  <si>
    <t xml:space="preserve">Наименование муниципального бюджетного учреждения </t>
  </si>
  <si>
    <t>по ОКПО</t>
  </si>
  <si>
    <t>ИНН / КПП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</si>
  <si>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</si>
  <si>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</si>
  <si>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</si>
  <si>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 xml:space="preserve">Адрес фактического местонахождения  муниципального бюджетного учреждения </t>
  </si>
  <si>
    <t>Наименование показателя</t>
  </si>
  <si>
    <r>
      <t>I. Нефинансовые активы, всего</t>
    </r>
    <r>
      <rPr>
        <sz val="10"/>
        <rFont val="Times New Roman"/>
        <family val="1"/>
        <charset val="204"/>
      </rPr>
      <t>:</t>
    </r>
  </si>
  <si>
    <t>из них:</t>
  </si>
  <si>
    <t xml:space="preserve">       в том числе:</t>
  </si>
  <si>
    <t>II. Финансовые активы, всего</t>
  </si>
  <si>
    <t>Объем публичных обязательств, всего</t>
  </si>
  <si>
    <t>(расшифровка подписи)</t>
  </si>
  <si>
    <t>Исполнитель экономист</t>
  </si>
  <si>
    <t>тел.5-16-83</t>
  </si>
  <si>
    <t>4. Общая балансовая стоимость недвижимого муниципального имущества, всего</t>
  </si>
  <si>
    <t>4.1. Стоимость имущества, закрепленного собственником имущества за муниципальным учреждением на праве оперативного управления</t>
  </si>
  <si>
    <t>4.2. Стоимость имущества, приобретенного муниципального бюджетного учреждения  за счет выделенных собственником имущества учреждения средств</t>
  </si>
  <si>
    <t>4.3. 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</si>
  <si>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5. Общая балансовая стоимость движимого муниципального имущества, всего</t>
  </si>
  <si>
    <t>5.1. Общая балансовая стоимость особо ценного движимого имущества</t>
  </si>
  <si>
    <t>руб.</t>
  </si>
  <si>
    <t>Сумма, тыс.руб.</t>
  </si>
  <si>
    <t>недвижимое имущество, всего</t>
  </si>
  <si>
    <t xml:space="preserve">в т.ч. остаточная стоимость </t>
  </si>
  <si>
    <t>особо ценное движимое имущество, всего:</t>
  </si>
  <si>
    <t>денежные средства учреждения, всего</t>
  </si>
  <si>
    <t>в т.ч.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</si>
  <si>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</si>
  <si>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</si>
  <si>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</si>
  <si>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</si>
  <si>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</si>
  <si>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</si>
  <si>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в т.ч. просроченная кредиторская задолженность</t>
  </si>
  <si>
    <t>Таблица 1</t>
  </si>
  <si>
    <t xml:space="preserve">Показатели финансового состояния учреждения </t>
  </si>
  <si>
    <t>Таблица 2</t>
  </si>
  <si>
    <t>Показатели по поступлениям и выплатам учреждения</t>
  </si>
  <si>
    <t>Код строки</t>
  </si>
  <si>
    <t>Код бюджетной классификации РФ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</si>
  <si>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</si>
  <si>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</si>
  <si>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в абзацем вторым пункта 1 статьи 78.1 БК РФ</t>
  </si>
  <si>
    <t>субсидии на осуществелние капитальных вложений</t>
  </si>
  <si>
    <t>средства ОМС</t>
  </si>
  <si>
    <t>поступленияот оказания услуг (выполнения работ) на платной основе и от иной приносящей доход деятельности</t>
  </si>
  <si>
    <t>Объем финансового обеспечения, руб. в том числе</t>
  </si>
  <si>
    <t xml:space="preserve">всего </t>
  </si>
  <si>
    <t>из них гранты</t>
  </si>
  <si>
    <t>Поступления от доходов, всего:</t>
  </si>
  <si>
    <t xml:space="preserve"> х</t>
  </si>
  <si>
    <t>в том числе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</si>
  <si>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</si>
  <si>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</si>
  <si>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</si>
  <si>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организации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</si>
  <si>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</si>
  <si>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</si>
  <si>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</si>
  <si>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</si>
  <si>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х</t>
  </si>
  <si>
    <t>в т.ч. на выплаты персоналу всего:</t>
  </si>
  <si>
    <t>социальные и иные вылаты населению,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</si>
  <si>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</si>
  <si>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</si>
  <si>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</si>
  <si>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Поступления финансовых активов, всего</t>
  </si>
  <si>
    <t>из них увеличение остатков средств</t>
  </si>
  <si>
    <t>прочие поступления</t>
  </si>
  <si>
    <t>Выбытия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</si>
  <si>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</si>
  <si>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</si>
  <si>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</si>
  <si>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</si>
  <si>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по реестру участников бюджетного процесса, а также юридических лиц, не являющихся участниками бюджетного процесса</t>
  </si>
  <si>
    <t>Таблица 2.1</t>
  </si>
  <si>
    <t>Показатели выплат по расходам на закупку товаров, работ, услуг учреждения</t>
  </si>
  <si>
    <t>Год начала закупки</t>
  </si>
  <si>
    <t>в соответствии с ФЗ от 18.07.2011г. № 223-ФЗ "О закупках товаров, работ, услуг отдельными видами юридических лиц"</t>
  </si>
  <si>
    <t xml:space="preserve">Сумма выплат по расходам на закупку товаров, работ и услуг, руб. </t>
  </si>
  <si>
    <t>Выплаты по расходам на закупку товаров, работ, услуг, всего:</t>
  </si>
  <si>
    <t>0001</t>
  </si>
  <si>
    <t>в т.ч. На оплату контрактов заключенных до начала очередного финансового года</t>
  </si>
  <si>
    <t>1001</t>
  </si>
  <si>
    <t>на закупку товаров, работ, услуг по году начала закупки</t>
  </si>
  <si>
    <t>2001</t>
  </si>
  <si>
    <t>Таблица 3</t>
  </si>
  <si>
    <t>Сведения о средствах, поступающих во временное распоряжение учреждения</t>
  </si>
  <si>
    <t>Сумма, руб.</t>
  </si>
  <si>
    <t>в соответствии с ФЗ от 05.04.2013г. № 44-ФЗ "О контрактной системе в сфере закупок товаров, работ, услуг для обеспечения государственных и муниципальных нужд"</t>
  </si>
  <si>
    <t>010</t>
  </si>
  <si>
    <t>020</t>
  </si>
  <si>
    <t>030</t>
  </si>
  <si>
    <t>040</t>
  </si>
  <si>
    <t>Поступление</t>
  </si>
  <si>
    <t>Выбытие</t>
  </si>
  <si>
    <t>Таблица 4</t>
  </si>
  <si>
    <t>Справочная информация</t>
  </si>
  <si>
    <t>Объем бюджетных инвестиций ( в части переданных полномочий государственного (муниципального) заказчика в соответствии с Бюджетным конедсом РФ), всего:</t>
  </si>
  <si>
    <t>Объем средств, поступивших во временное распоряжение, всего:</t>
  </si>
  <si>
    <t>III. Обязательства, всего:</t>
  </si>
  <si>
    <t>210</t>
  </si>
  <si>
    <t>211</t>
  </si>
  <si>
    <t>213</t>
  </si>
  <si>
    <t>уплату налогов, сборов и иных платежей, всего:</t>
  </si>
  <si>
    <t xml:space="preserve">из них: оплата труда </t>
  </si>
  <si>
    <t>прочие выплаты</t>
  </si>
  <si>
    <t>начисления на выплаты по оплате труда</t>
  </si>
  <si>
    <t>290</t>
  </si>
  <si>
    <t>310</t>
  </si>
  <si>
    <t>340</t>
  </si>
  <si>
    <t>Оплата, работ, услуг, всего</t>
  </si>
  <si>
    <t>220</t>
  </si>
  <si>
    <t xml:space="preserve">из них: 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</si>
  <si>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</si>
  <si>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</si>
  <si>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</si>
  <si>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</si>
  <si>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</si>
  <si>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</si>
  <si>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221</t>
  </si>
  <si>
    <t>222</t>
  </si>
  <si>
    <t>223</t>
  </si>
  <si>
    <t>224</t>
  </si>
  <si>
    <t>225</t>
  </si>
  <si>
    <t>226</t>
  </si>
  <si>
    <t>212</t>
  </si>
  <si>
    <t>180</t>
  </si>
  <si>
    <t>Администрация Лебедянского муниципального района</t>
  </si>
  <si>
    <t>Н.И. Сысоева</t>
  </si>
  <si>
    <t>МБДОУ д/сад п. Агроном</t>
  </si>
  <si>
    <t>Липецкая область, Лебедянский район,п.Агроном,  ул. Советская, д.18</t>
  </si>
  <si>
    <t>4811005790/481101001</t>
  </si>
  <si>
    <t>Ц4351</t>
  </si>
  <si>
    <t xml:space="preserve">Главный бухгалтер </t>
  </si>
  <si>
    <t>3. Перечень услуг, относящихся в соответствии с уставом к основным видам деятельности, предоставление которых для физичечких и юридических лиц осуществляется, в том числе за плату: 1. Реализация основных общеобразовательных программ дошкольного образования; 2. Присмотр и уход; 3.  Реализация дополнительных общеобразовательных общеразвивающих программ; 4.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культуры и спортом, интереса к научной (научно-исследовательской) деятельности, физкультурно-спортивной деятельности.</t>
  </si>
  <si>
    <t xml:space="preserve">1.Целями деятельности учреждения являются: воспитание детей дошкольного возраста, охрана и укрепление их физического и психического здоровья, развитие индивидуальных способностей и необходимая коррекция нарушений развития детей в помощь семье,формирование общей культуры воспитанников, интеллектуальных и личностных качеств; формирование у них предпосылок учебной деятельности, обеспечивающих социальную успешность; сохранение и укрепление здоровья, коррекцию недостатков в физическом и  психическом развитии детей дошкольного возраста.
2.  Виды деятельности учреждения: 1) осуществляет образовательную деятельность по основной общеобразовательной программе дошкольного образования. Учреждение осуществляет свою деятельность в соответствии с муниципальными заданиями и обязательствами перед страховщиком по обязательному социальному страхованию; 2) реализовывать дополнительные образовательные программы и оказывать дополнительные образовательные услуги за пределами определяющих его статус образовательных программ с учетом потребностей семьи и на основе договора, заключаемого между Учреждением и родителями (законными представителями); 3) дополнительные образовательные услуги по программам дополнительного образования познавательно-речевой, социально-личностной, художественно-эстетической и физической направленности.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</si>
  <si>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Заведующий МБДОУ д/с п.Агроном</t>
  </si>
  <si>
    <t>Н.Е.Карлина</t>
  </si>
  <si>
    <t xml:space="preserve">на 2017 г. </t>
  </si>
  <si>
    <t>на 01.01.2017г.</t>
  </si>
  <si>
    <t>Т.А. Непахарева</t>
  </si>
  <si>
    <t>всего закупки на 2017 г.</t>
  </si>
  <si>
    <t>на 01.01.2017 г.</t>
  </si>
  <si>
    <t>"__"________________ 2017 г.</t>
  </si>
  <si>
    <t>Объем финансового обеспечения 2018 год, руб. в том числе</t>
  </si>
  <si>
    <t>Объем финансового обеспечения 2019 год, руб. в том числе</t>
  </si>
</sst>
</file>

<file path=xl/styles.xml><?xml version="1.0" encoding="utf-8"?>
<styleSheet xmlns="http://schemas.openxmlformats.org/spreadsheetml/2006/main"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1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center" vertical="top" wrapText="1"/>
    </xf>
    <xf numFmtId="4" fontId="18" fillId="0" borderId="0" xfId="0" applyNumberFormat="1" applyFont="1" applyBorder="1" applyAlignment="1">
      <alignment vertical="top" wrapText="1"/>
    </xf>
    <xf numFmtId="4" fontId="19" fillId="0" borderId="0" xfId="0" applyNumberFormat="1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14" fontId="18" fillId="0" borderId="11" xfId="0" applyNumberFormat="1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24" fillId="0" borderId="0" xfId="0" applyFont="1" applyBorder="1" applyAlignment="1" applyProtection="1">
      <alignment horizontal="left" vertical="top" wrapText="1"/>
      <protection locked="0"/>
    </xf>
    <xf numFmtId="4" fontId="19" fillId="0" borderId="0" xfId="0" applyNumberFormat="1" applyFont="1" applyBorder="1" applyAlignment="1">
      <alignment horizontal="center" vertical="top" wrapText="1"/>
    </xf>
    <xf numFmtId="4" fontId="18" fillId="0" borderId="0" xfId="0" applyNumberFormat="1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8" fillId="0" borderId="15" xfId="0" applyNumberFormat="1" applyFont="1" applyBorder="1" applyAlignment="1">
      <alignment horizontal="center" vertical="top" wrapText="1"/>
    </xf>
    <xf numFmtId="0" fontId="18" fillId="0" borderId="16" xfId="0" applyFont="1" applyBorder="1" applyAlignment="1">
      <alignment vertical="top" wrapText="1"/>
    </xf>
    <xf numFmtId="0" fontId="24" fillId="0" borderId="16" xfId="0" applyFont="1" applyBorder="1" applyAlignment="1" applyProtection="1">
      <alignment horizontal="left" vertical="top" wrapText="1"/>
      <protection locked="0"/>
    </xf>
    <xf numFmtId="4" fontId="18" fillId="0" borderId="17" xfId="0" applyNumberFormat="1" applyFont="1" applyBorder="1" applyAlignment="1">
      <alignment horizontal="center" vertical="top" wrapText="1"/>
    </xf>
    <xf numFmtId="4" fontId="18" fillId="0" borderId="16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1" fontId="27" fillId="0" borderId="16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1" fontId="27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4" fontId="18" fillId="0" borderId="16" xfId="0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20" fillId="0" borderId="16" xfId="0" applyNumberFormat="1" applyFont="1" applyBorder="1" applyAlignment="1">
      <alignment horizontal="center" vertical="top" wrapText="1"/>
    </xf>
    <xf numFmtId="49" fontId="18" fillId="0" borderId="16" xfId="0" applyNumberFormat="1" applyFont="1" applyBorder="1" applyAlignment="1">
      <alignment horizontal="center" vertical="top" wrapText="1"/>
    </xf>
    <xf numFmtId="2" fontId="19" fillId="0" borderId="16" xfId="0" applyNumberFormat="1" applyFont="1" applyBorder="1" applyAlignment="1">
      <alignment horizontal="center" vertical="top" wrapText="1"/>
    </xf>
    <xf numFmtId="2" fontId="18" fillId="0" borderId="16" xfId="0" applyNumberFormat="1" applyFont="1" applyBorder="1" applyAlignment="1">
      <alignment horizontal="center" vertical="top" wrapText="1"/>
    </xf>
    <xf numFmtId="2" fontId="18" fillId="0" borderId="16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 vertical="top" wrapText="1"/>
    </xf>
    <xf numFmtId="49" fontId="18" fillId="0" borderId="16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3" fontId="18" fillId="0" borderId="16" xfId="0" applyNumberFormat="1" applyFont="1" applyBorder="1" applyAlignment="1">
      <alignment horizontal="center" vertical="top" wrapText="1"/>
    </xf>
    <xf numFmtId="2" fontId="19" fillId="0" borderId="16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right" vertical="top" wrapText="1"/>
    </xf>
    <xf numFmtId="49" fontId="18" fillId="0" borderId="11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Alignment="1"/>
    <xf numFmtId="0" fontId="26" fillId="0" borderId="16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/>
    </xf>
    <xf numFmtId="0" fontId="0" fillId="0" borderId="16" xfId="0" applyBorder="1" applyAlignment="1"/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horizontal="right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4" fontId="18" fillId="0" borderId="16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4" fontId="18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vertical="top" wrapText="1"/>
    </xf>
    <xf numFmtId="0" fontId="18" fillId="0" borderId="16" xfId="0" applyFont="1" applyBorder="1" applyAlignment="1">
      <alignment vertical="top"/>
    </xf>
    <xf numFmtId="0" fontId="18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19" fillId="0" borderId="16" xfId="0" applyNumberFormat="1" applyFont="1" applyBorder="1" applyAlignment="1">
      <alignment vertical="top" wrapText="1"/>
    </xf>
    <xf numFmtId="0" fontId="18" fillId="0" borderId="16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6" xfId="0" applyBorder="1" applyAlignment="1">
      <alignment horizontal="center" wrapText="1"/>
    </xf>
    <xf numFmtId="1" fontId="27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/>
    <xf numFmtId="0" fontId="0" fillId="0" borderId="0" xfId="0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/>
    <xf numFmtId="0" fontId="1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Z152"/>
  <sheetViews>
    <sheetView tabSelected="1" workbookViewId="0">
      <selection activeCell="J119" sqref="J119"/>
    </sheetView>
  </sheetViews>
  <sheetFormatPr defaultRowHeight="12.75"/>
  <cols>
    <col min="1" max="1" width="11.7109375" style="1" customWidth="1"/>
    <col min="2" max="2" width="11.5703125" style="1" customWidth="1"/>
    <col min="3" max="3" width="16.28515625" style="1" customWidth="1"/>
    <col min="4" max="4" width="11.85546875" style="1" customWidth="1"/>
    <col min="5" max="5" width="14.7109375" style="1" customWidth="1"/>
    <col min="6" max="6" width="16.28515625" style="1" customWidth="1"/>
    <col min="7" max="7" width="12.7109375" style="1" customWidth="1"/>
    <col min="8" max="8" width="13.140625" style="1" customWidth="1"/>
    <col min="9" max="9" width="13.5703125" style="1" customWidth="1"/>
    <col min="10" max="10" width="9.140625" style="1"/>
    <col min="11" max="11" width="10.42578125" style="1" bestFit="1" customWidth="1"/>
    <col min="12" max="12" width="11.7109375" style="1" customWidth="1"/>
    <col min="13" max="13" width="9.140625" style="1"/>
    <col min="14" max="14" width="10.42578125" style="1" bestFit="1" customWidth="1"/>
    <col min="15" max="20" width="9.140625" style="1"/>
    <col min="21" max="21" width="10.42578125" style="1" bestFit="1" customWidth="1"/>
    <col min="22" max="16384" width="9.140625" style="1"/>
  </cols>
  <sheetData>
    <row r="1" spans="1:8" ht="15" customHeight="1">
      <c r="A1" s="2"/>
      <c r="B1" s="2"/>
      <c r="C1" s="2"/>
      <c r="D1" s="3"/>
      <c r="E1" s="104" t="s">
        <v>0</v>
      </c>
      <c r="F1" s="104"/>
      <c r="G1" s="104"/>
      <c r="H1" s="2"/>
    </row>
    <row r="2" spans="1:8" ht="17.25" customHeight="1" thickBot="1">
      <c r="A2" s="2"/>
      <c r="B2" s="2"/>
      <c r="C2" s="2"/>
      <c r="D2" s="3"/>
      <c r="E2" s="108" t="s">
        <v>146</v>
      </c>
      <c r="F2" s="108"/>
      <c r="G2" s="108"/>
      <c r="H2" s="2"/>
    </row>
    <row r="3" spans="1:8" ht="12.75" customHeight="1">
      <c r="A3" s="2"/>
      <c r="B3" s="2"/>
      <c r="C3" s="2"/>
      <c r="D3" s="3"/>
      <c r="E3" s="64"/>
      <c r="F3" s="64"/>
      <c r="G3" s="64"/>
      <c r="H3" s="2"/>
    </row>
    <row r="4" spans="1:8" ht="13.5" customHeight="1" thickBot="1">
      <c r="A4" s="2"/>
      <c r="B4" s="2"/>
      <c r="C4" s="2"/>
      <c r="D4" s="3"/>
      <c r="E4" s="13"/>
      <c r="F4" s="109" t="s">
        <v>147</v>
      </c>
      <c r="G4" s="109"/>
      <c r="H4" s="2"/>
    </row>
    <row r="5" spans="1:8" ht="12.75" customHeight="1">
      <c r="A5" s="2"/>
      <c r="B5" s="2"/>
      <c r="C5" s="2"/>
      <c r="D5" s="3"/>
      <c r="E5" s="3" t="s">
        <v>1</v>
      </c>
      <c r="F5" s="64"/>
      <c r="G5" s="64"/>
      <c r="H5" s="2"/>
    </row>
    <row r="6" spans="1:8" ht="15" customHeight="1">
      <c r="A6" s="2"/>
      <c r="B6" s="2"/>
      <c r="C6" s="2"/>
      <c r="D6" s="3"/>
      <c r="E6" s="110" t="s">
        <v>2</v>
      </c>
      <c r="F6" s="110"/>
      <c r="G6" s="110"/>
      <c r="H6" s="2"/>
    </row>
    <row r="7" spans="1:8" ht="18.75" customHeight="1">
      <c r="A7" s="111" t="s">
        <v>3</v>
      </c>
      <c r="B7" s="111"/>
      <c r="C7" s="111"/>
      <c r="D7" s="111"/>
      <c r="E7" s="111"/>
      <c r="F7" s="111"/>
      <c r="G7" s="111"/>
      <c r="H7" s="2"/>
    </row>
    <row r="8" spans="1:8" ht="18.75" customHeight="1">
      <c r="A8" s="111" t="s">
        <v>148</v>
      </c>
      <c r="B8" s="111"/>
      <c r="C8" s="111"/>
      <c r="D8" s="111"/>
      <c r="E8" s="111"/>
      <c r="F8" s="111"/>
      <c r="G8" s="111"/>
      <c r="H8" s="2"/>
    </row>
    <row r="9" spans="1:8" ht="16.5" customHeight="1" thickBot="1">
      <c r="A9" s="5"/>
      <c r="B9" s="5"/>
      <c r="C9" s="5"/>
      <c r="D9" s="5"/>
      <c r="E9" s="5"/>
      <c r="F9" s="5"/>
      <c r="G9" s="3" t="s">
        <v>4</v>
      </c>
      <c r="H9" s="2"/>
    </row>
    <row r="10" spans="1:8" ht="13.5" thickBot="1">
      <c r="A10" s="5"/>
      <c r="B10" s="5"/>
      <c r="C10" s="5"/>
      <c r="D10" s="5"/>
      <c r="E10" s="5"/>
      <c r="F10" s="2" t="s">
        <v>5</v>
      </c>
      <c r="G10" s="6"/>
      <c r="H10" s="2"/>
    </row>
    <row r="11" spans="1:8" ht="13.5" customHeight="1" thickBot="1">
      <c r="A11" s="57" t="s">
        <v>153</v>
      </c>
      <c r="B11" s="57"/>
      <c r="C11" s="57"/>
      <c r="D11" s="57"/>
      <c r="E11" s="57"/>
      <c r="F11" s="2" t="s">
        <v>6</v>
      </c>
      <c r="G11" s="14"/>
      <c r="H11" s="2"/>
    </row>
    <row r="12" spans="1:8" ht="13.5" thickBot="1">
      <c r="A12" s="5"/>
      <c r="B12" s="5"/>
      <c r="C12" s="5"/>
      <c r="D12" s="5"/>
      <c r="E12" s="5"/>
      <c r="F12" s="2"/>
      <c r="G12" s="7"/>
      <c r="H12" s="2"/>
    </row>
    <row r="13" spans="1:8" ht="13.5" thickBot="1">
      <c r="A13" s="2"/>
      <c r="B13" s="2"/>
      <c r="C13" s="2"/>
      <c r="D13" s="3"/>
      <c r="E13" s="2"/>
      <c r="F13" s="2"/>
      <c r="G13" s="7"/>
      <c r="H13" s="2"/>
    </row>
    <row r="14" spans="1:8" ht="12.75" customHeight="1" thickBot="1">
      <c r="A14" s="67" t="s">
        <v>7</v>
      </c>
      <c r="B14" s="67"/>
      <c r="C14" s="67"/>
      <c r="D14" s="2"/>
      <c r="E14" s="2"/>
      <c r="F14" s="2" t="s">
        <v>8</v>
      </c>
      <c r="G14" s="7">
        <v>54587444</v>
      </c>
      <c r="H14" s="2"/>
    </row>
    <row r="15" spans="1:8" ht="16.5" customHeight="1" thickBot="1">
      <c r="A15" s="67"/>
      <c r="B15" s="67"/>
      <c r="C15" s="67"/>
      <c r="D15" s="106" t="s">
        <v>139</v>
      </c>
      <c r="E15" s="106"/>
      <c r="F15" s="106"/>
      <c r="G15" s="7"/>
      <c r="H15" s="2"/>
    </row>
    <row r="16" spans="1:8" ht="13.5" thickBot="1">
      <c r="A16" s="67"/>
      <c r="B16" s="67"/>
      <c r="C16" s="67"/>
      <c r="D16" s="2"/>
      <c r="E16" s="2"/>
      <c r="F16" s="2"/>
      <c r="G16" s="7"/>
      <c r="H16" s="2"/>
    </row>
    <row r="17" spans="1:12" ht="12" customHeight="1" thickBot="1">
      <c r="A17" s="67"/>
      <c r="B17" s="67"/>
      <c r="C17" s="67"/>
      <c r="D17" s="2"/>
      <c r="E17" s="2"/>
      <c r="F17" s="16"/>
      <c r="G17" s="15"/>
      <c r="H17" s="55"/>
    </row>
    <row r="18" spans="1:12" ht="13.5" customHeight="1" thickBot="1">
      <c r="A18" s="67" t="s">
        <v>9</v>
      </c>
      <c r="B18" s="67"/>
      <c r="C18" s="67"/>
      <c r="D18" s="107" t="s">
        <v>141</v>
      </c>
      <c r="E18" s="107"/>
      <c r="F18" s="107"/>
      <c r="G18" s="10"/>
      <c r="H18" s="2"/>
    </row>
    <row r="19" spans="1:12" ht="42" customHeight="1" thickBot="1">
      <c r="A19" s="67" t="s">
        <v>83</v>
      </c>
      <c r="B19" s="67"/>
      <c r="C19" s="67"/>
      <c r="D19" s="4"/>
      <c r="E19" s="4"/>
      <c r="F19" s="4"/>
      <c r="G19" s="56" t="s">
        <v>142</v>
      </c>
      <c r="H19" s="2"/>
    </row>
    <row r="20" spans="1:12" ht="13.5" customHeight="1" thickBot="1">
      <c r="A20" s="67" t="s">
        <v>10</v>
      </c>
      <c r="B20" s="67"/>
      <c r="C20" s="67"/>
      <c r="D20" s="3"/>
      <c r="E20" s="3"/>
      <c r="F20" s="2" t="s">
        <v>11</v>
      </c>
      <c r="G20" s="9">
        <v>383</v>
      </c>
      <c r="H20" s="2"/>
    </row>
    <row r="21" spans="1:12" ht="42" customHeight="1">
      <c r="A21" s="67" t="s">
        <v>12</v>
      </c>
      <c r="B21" s="67"/>
      <c r="C21" s="67"/>
      <c r="D21" s="104" t="s">
        <v>137</v>
      </c>
      <c r="E21" s="104"/>
      <c r="F21" s="104"/>
      <c r="G21" s="2"/>
      <c r="H21" s="2"/>
    </row>
    <row r="22" spans="1:12" ht="33.75" customHeight="1">
      <c r="A22" s="67" t="s">
        <v>13</v>
      </c>
      <c r="B22" s="67"/>
      <c r="C22" s="67"/>
      <c r="D22" s="104" t="s">
        <v>140</v>
      </c>
      <c r="E22" s="104"/>
      <c r="F22" s="104"/>
      <c r="G22" s="2"/>
      <c r="H22" s="2"/>
    </row>
    <row r="23" spans="1:12" ht="12.75" hidden="1" customHeight="1">
      <c r="A23" s="105"/>
      <c r="B23" s="105"/>
      <c r="C23" s="105"/>
      <c r="D23" s="2"/>
      <c r="E23" s="2"/>
      <c r="F23" s="2"/>
      <c r="G23" s="2"/>
      <c r="H23" s="2"/>
    </row>
    <row r="24" spans="1:12" ht="95.25" customHeight="1">
      <c r="A24" s="100" t="s">
        <v>145</v>
      </c>
      <c r="B24" s="101"/>
      <c r="C24" s="101"/>
      <c r="D24" s="101"/>
      <c r="E24" s="101"/>
      <c r="F24" s="101"/>
      <c r="G24" s="101"/>
      <c r="H24" s="101"/>
      <c r="I24" s="101"/>
      <c r="J24" s="58"/>
      <c r="K24" s="58"/>
      <c r="L24" s="58"/>
    </row>
    <row r="25" spans="1:12" ht="54" customHeight="1">
      <c r="A25" s="102" t="s">
        <v>144</v>
      </c>
      <c r="B25" s="103"/>
      <c r="C25" s="103"/>
      <c r="D25" s="103"/>
      <c r="E25" s="103"/>
      <c r="F25" s="103"/>
      <c r="G25" s="103"/>
      <c r="H25" s="103"/>
      <c r="I25" s="103"/>
      <c r="J25" s="58"/>
      <c r="K25" s="58"/>
      <c r="L25" s="58"/>
    </row>
    <row r="26" spans="1:12" ht="17.25" customHeight="1">
      <c r="A26" s="102"/>
      <c r="B26" s="102"/>
      <c r="C26" s="102"/>
      <c r="D26" s="102"/>
      <c r="E26" s="102"/>
      <c r="F26" s="102"/>
      <c r="G26" s="102"/>
      <c r="H26" s="102"/>
    </row>
    <row r="27" spans="1:12" ht="13.5" customHeight="1">
      <c r="A27" s="63" t="s">
        <v>23</v>
      </c>
      <c r="B27" s="63"/>
      <c r="C27" s="63"/>
      <c r="D27" s="63"/>
      <c r="E27" s="63"/>
      <c r="F27" s="24">
        <v>3882322.9</v>
      </c>
      <c r="G27" s="17" t="s">
        <v>29</v>
      </c>
      <c r="H27" s="17"/>
    </row>
    <row r="28" spans="1:12" ht="13.5" customHeight="1">
      <c r="A28" s="63" t="s">
        <v>17</v>
      </c>
      <c r="B28" s="63"/>
      <c r="C28" s="63"/>
      <c r="D28" s="63"/>
      <c r="E28" s="63"/>
      <c r="F28" s="24"/>
      <c r="G28" s="17"/>
      <c r="H28" s="17"/>
    </row>
    <row r="29" spans="1:12" ht="30" customHeight="1">
      <c r="A29" s="63" t="s">
        <v>24</v>
      </c>
      <c r="B29" s="63"/>
      <c r="C29" s="63"/>
      <c r="D29" s="63"/>
      <c r="E29" s="63"/>
      <c r="F29" s="24">
        <v>3882322.9</v>
      </c>
      <c r="G29" s="17"/>
      <c r="H29" s="17"/>
    </row>
    <row r="30" spans="1:12" ht="27.75" customHeight="1">
      <c r="A30" s="63" t="s">
        <v>25</v>
      </c>
      <c r="B30" s="63"/>
      <c r="C30" s="63"/>
      <c r="D30" s="63"/>
      <c r="E30" s="63"/>
      <c r="F30" s="24"/>
      <c r="G30" s="17"/>
      <c r="H30" s="17"/>
    </row>
    <row r="31" spans="1:12" ht="26.25" customHeight="1">
      <c r="A31" s="63" t="s">
        <v>26</v>
      </c>
      <c r="B31" s="63"/>
      <c r="C31" s="63"/>
      <c r="D31" s="63"/>
      <c r="E31" s="63"/>
      <c r="F31" s="24"/>
      <c r="G31" s="17"/>
      <c r="H31" s="17"/>
    </row>
    <row r="32" spans="1:12" ht="21" customHeight="1">
      <c r="A32" s="63" t="s">
        <v>27</v>
      </c>
      <c r="B32" s="69"/>
      <c r="C32" s="69"/>
      <c r="D32" s="69"/>
      <c r="E32" s="69"/>
      <c r="F32" s="24">
        <v>798993.43</v>
      </c>
      <c r="G32" s="17"/>
      <c r="H32" s="17"/>
    </row>
    <row r="33" spans="1:8" ht="14.25" customHeight="1">
      <c r="A33" s="63" t="s">
        <v>17</v>
      </c>
      <c r="B33" s="69"/>
      <c r="C33" s="69"/>
      <c r="D33" s="69"/>
      <c r="E33" s="69"/>
      <c r="F33" s="24"/>
      <c r="G33" s="17"/>
      <c r="H33" s="17"/>
    </row>
    <row r="34" spans="1:8" ht="17.25" customHeight="1">
      <c r="A34" s="63" t="s">
        <v>28</v>
      </c>
      <c r="B34" s="63"/>
      <c r="C34" s="63"/>
      <c r="D34" s="63"/>
      <c r="E34" s="63"/>
      <c r="F34" s="24"/>
      <c r="G34" s="17"/>
      <c r="H34" s="17"/>
    </row>
    <row r="35" spans="1:8" ht="18" customHeight="1">
      <c r="A35" s="8"/>
      <c r="B35" s="8"/>
      <c r="C35" s="8"/>
      <c r="D35" s="8"/>
      <c r="E35" s="8"/>
      <c r="F35" s="17"/>
      <c r="G35" s="17"/>
      <c r="H35" s="17"/>
    </row>
    <row r="36" spans="1:8" ht="13.5" customHeight="1">
      <c r="A36" s="8"/>
      <c r="B36" s="8"/>
      <c r="C36" s="8"/>
      <c r="D36" s="8"/>
      <c r="E36" s="8"/>
      <c r="F36" s="17"/>
      <c r="G36" s="17" t="s">
        <v>43</v>
      </c>
      <c r="H36" s="17"/>
    </row>
    <row r="37" spans="1:8" ht="17.25" customHeight="1">
      <c r="A37" s="57" t="s">
        <v>44</v>
      </c>
      <c r="B37" s="96"/>
      <c r="C37" s="96"/>
      <c r="D37" s="96"/>
      <c r="E37" s="96"/>
      <c r="F37" s="96"/>
      <c r="G37" s="17"/>
      <c r="H37" s="17"/>
    </row>
    <row r="38" spans="1:8" ht="16.5" customHeight="1">
      <c r="A38" s="57" t="s">
        <v>149</v>
      </c>
      <c r="B38" s="96"/>
      <c r="C38" s="96"/>
      <c r="D38" s="96"/>
      <c r="E38" s="96"/>
      <c r="F38" s="96"/>
      <c r="G38" s="17"/>
      <c r="H38" s="17"/>
    </row>
    <row r="39" spans="1:8" ht="13.5" customHeight="1">
      <c r="A39" s="97" t="s">
        <v>14</v>
      </c>
      <c r="B39" s="98"/>
      <c r="C39" s="98"/>
      <c r="D39" s="98"/>
      <c r="E39" s="99"/>
      <c r="F39" s="20" t="s">
        <v>30</v>
      </c>
      <c r="G39" s="4"/>
      <c r="H39" s="4"/>
    </row>
    <row r="40" spans="1:8" ht="13.5" customHeight="1">
      <c r="A40" s="95" t="s">
        <v>15</v>
      </c>
      <c r="B40" s="95"/>
      <c r="C40" s="95"/>
      <c r="D40" s="95"/>
      <c r="E40" s="95"/>
      <c r="F40" s="21">
        <v>4681.32</v>
      </c>
      <c r="G40" s="18"/>
      <c r="H40" s="18"/>
    </row>
    <row r="41" spans="1:8" ht="17.25" customHeight="1">
      <c r="A41" s="93" t="s">
        <v>16</v>
      </c>
      <c r="B41" s="93"/>
      <c r="C41" s="93"/>
      <c r="D41" s="93"/>
      <c r="E41" s="93"/>
      <c r="F41" s="22"/>
      <c r="G41" s="19"/>
      <c r="H41" s="19"/>
    </row>
    <row r="42" spans="1:8" ht="16.5" customHeight="1">
      <c r="A42" s="93" t="s">
        <v>31</v>
      </c>
      <c r="B42" s="93"/>
      <c r="C42" s="93"/>
      <c r="D42" s="93"/>
      <c r="E42" s="93"/>
      <c r="F42" s="22">
        <v>3882.32</v>
      </c>
      <c r="G42" s="19"/>
      <c r="H42" s="19"/>
    </row>
    <row r="43" spans="1:8" ht="13.5" customHeight="1">
      <c r="A43" s="93" t="s">
        <v>32</v>
      </c>
      <c r="B43" s="93"/>
      <c r="C43" s="93"/>
      <c r="D43" s="93"/>
      <c r="E43" s="93"/>
      <c r="F43" s="22">
        <v>181.71</v>
      </c>
      <c r="G43" s="19"/>
      <c r="H43" s="19"/>
    </row>
    <row r="44" spans="1:8" ht="13.5" customHeight="1">
      <c r="A44" s="93" t="s">
        <v>33</v>
      </c>
      <c r="B44" s="93"/>
      <c r="C44" s="93"/>
      <c r="D44" s="93"/>
      <c r="E44" s="93"/>
      <c r="F44" s="22"/>
      <c r="G44" s="19"/>
      <c r="H44" s="19"/>
    </row>
    <row r="45" spans="1:8" ht="16.5" customHeight="1">
      <c r="A45" s="93" t="s">
        <v>32</v>
      </c>
      <c r="B45" s="93"/>
      <c r="C45" s="93"/>
      <c r="D45" s="93"/>
      <c r="E45" s="93"/>
      <c r="F45" s="22"/>
      <c r="G45" s="19"/>
      <c r="H45" s="19"/>
    </row>
    <row r="46" spans="1:8" ht="16.5" customHeight="1">
      <c r="A46" s="95" t="s">
        <v>18</v>
      </c>
      <c r="B46" s="95"/>
      <c r="C46" s="95"/>
      <c r="D46" s="95"/>
      <c r="E46" s="95"/>
      <c r="F46" s="21">
        <v>137.41</v>
      </c>
      <c r="G46" s="19"/>
      <c r="H46" s="19"/>
    </row>
    <row r="47" spans="1:8" ht="21" customHeight="1">
      <c r="A47" s="93" t="s">
        <v>16</v>
      </c>
      <c r="B47" s="93"/>
      <c r="C47" s="93"/>
      <c r="D47" s="93"/>
      <c r="E47" s="93"/>
      <c r="F47" s="22"/>
      <c r="G47" s="19"/>
      <c r="H47" s="19"/>
    </row>
    <row r="48" spans="1:8" ht="13.5" customHeight="1">
      <c r="A48" s="93" t="s">
        <v>34</v>
      </c>
      <c r="B48" s="93"/>
      <c r="C48" s="93"/>
      <c r="D48" s="93"/>
      <c r="E48" s="93"/>
      <c r="F48" s="22">
        <v>39.82</v>
      </c>
      <c r="G48" s="19"/>
      <c r="H48" s="19"/>
    </row>
    <row r="49" spans="1:26" ht="15" customHeight="1">
      <c r="A49" s="93" t="s">
        <v>35</v>
      </c>
      <c r="B49" s="93"/>
      <c r="C49" s="93"/>
      <c r="D49" s="93"/>
      <c r="E49" s="93"/>
      <c r="F49" s="22">
        <v>39.82</v>
      </c>
      <c r="G49" s="19"/>
      <c r="H49" s="19"/>
    </row>
    <row r="50" spans="1:26" ht="18" customHeight="1">
      <c r="A50" s="93" t="s">
        <v>36</v>
      </c>
      <c r="B50" s="93"/>
      <c r="C50" s="93"/>
      <c r="D50" s="93"/>
      <c r="E50" s="93"/>
      <c r="F50" s="22"/>
      <c r="G50" s="19"/>
      <c r="H50" s="19"/>
    </row>
    <row r="51" spans="1:26" ht="18.75" customHeight="1">
      <c r="A51" s="93" t="s">
        <v>37</v>
      </c>
      <c r="B51" s="93"/>
      <c r="C51" s="93"/>
      <c r="D51" s="93"/>
      <c r="E51" s="93"/>
      <c r="F51" s="22"/>
      <c r="G51" s="19"/>
      <c r="H51" s="19"/>
    </row>
    <row r="52" spans="1:26" ht="17.25" customHeight="1">
      <c r="A52" s="93" t="s">
        <v>38</v>
      </c>
      <c r="B52" s="93"/>
      <c r="C52" s="93"/>
      <c r="D52" s="93"/>
      <c r="E52" s="93"/>
      <c r="F52" s="22">
        <v>76.540000000000006</v>
      </c>
      <c r="G52" s="18"/>
      <c r="H52" s="18"/>
    </row>
    <row r="53" spans="1:26" ht="13.5" customHeight="1">
      <c r="A53" s="93" t="s">
        <v>39</v>
      </c>
      <c r="B53" s="93"/>
      <c r="C53" s="93"/>
      <c r="D53" s="93"/>
      <c r="E53" s="93"/>
      <c r="F53" s="22">
        <v>21.05</v>
      </c>
      <c r="G53" s="19"/>
      <c r="H53" s="19"/>
    </row>
    <row r="54" spans="1:26" ht="27.75" customHeight="1">
      <c r="A54" s="95" t="s">
        <v>109</v>
      </c>
      <c r="B54" s="95"/>
      <c r="C54" s="95"/>
      <c r="D54" s="95"/>
      <c r="E54" s="95"/>
      <c r="F54" s="21">
        <v>494.24</v>
      </c>
      <c r="G54" s="19"/>
      <c r="H54" s="19"/>
    </row>
    <row r="55" spans="1:26" ht="13.5" customHeight="1">
      <c r="A55" s="93" t="s">
        <v>16</v>
      </c>
      <c r="B55" s="93"/>
      <c r="C55" s="93"/>
      <c r="D55" s="93"/>
      <c r="E55" s="93"/>
      <c r="F55" s="22"/>
      <c r="G55" s="19"/>
      <c r="H55" s="19"/>
    </row>
    <row r="56" spans="1:26" ht="13.5" customHeight="1">
      <c r="A56" s="93" t="s">
        <v>40</v>
      </c>
      <c r="B56" s="93"/>
      <c r="C56" s="93"/>
      <c r="D56" s="93"/>
      <c r="E56" s="93"/>
      <c r="F56" s="22"/>
      <c r="G56" s="19"/>
      <c r="H56" s="19"/>
    </row>
    <row r="57" spans="1:26" ht="16.5" customHeight="1">
      <c r="A57" s="94" t="s">
        <v>41</v>
      </c>
      <c r="B57" s="94"/>
      <c r="C57" s="94"/>
      <c r="D57" s="94"/>
      <c r="E57" s="94"/>
      <c r="F57" s="25">
        <v>494.24</v>
      </c>
      <c r="G57" s="19"/>
      <c r="H57" s="19"/>
    </row>
    <row r="58" spans="1:26" ht="15.75" customHeight="1">
      <c r="A58" s="63" t="s">
        <v>42</v>
      </c>
      <c r="B58" s="63"/>
      <c r="C58" s="63"/>
      <c r="D58" s="63"/>
      <c r="E58" s="63"/>
      <c r="F58" s="26"/>
      <c r="G58" s="19"/>
      <c r="H58" s="19"/>
    </row>
    <row r="59" spans="1:26" ht="117" customHeight="1">
      <c r="A59" s="67"/>
      <c r="B59" s="67"/>
      <c r="C59" s="67"/>
      <c r="D59" s="67"/>
      <c r="E59" s="67"/>
      <c r="F59" s="19"/>
      <c r="G59" s="19"/>
      <c r="H59" s="19"/>
    </row>
    <row r="60" spans="1:26" ht="13.5" customHeight="1">
      <c r="A60" s="67"/>
      <c r="B60" s="67"/>
      <c r="C60" s="67"/>
      <c r="D60" s="67"/>
      <c r="E60" s="67"/>
      <c r="F60" s="19"/>
      <c r="G60" s="19"/>
      <c r="H60" s="19"/>
      <c r="K60" s="19" t="s">
        <v>45</v>
      </c>
    </row>
    <row r="61" spans="1:26" ht="16.5" customHeight="1">
      <c r="A61" s="57" t="s">
        <v>46</v>
      </c>
      <c r="B61" s="57"/>
      <c r="C61" s="57"/>
      <c r="D61" s="57"/>
      <c r="E61" s="57"/>
      <c r="F61" s="96"/>
      <c r="G61" s="58"/>
      <c r="H61" s="58"/>
      <c r="I61" s="58"/>
      <c r="J61" s="58"/>
      <c r="K61" s="58"/>
    </row>
    <row r="62" spans="1:26" ht="16.5" customHeight="1">
      <c r="A62" s="57" t="s">
        <v>152</v>
      </c>
      <c r="B62" s="57"/>
      <c r="C62" s="57"/>
      <c r="D62" s="57"/>
      <c r="E62" s="57"/>
      <c r="F62" s="96"/>
      <c r="G62" s="58"/>
      <c r="H62" s="58"/>
      <c r="I62" s="58"/>
      <c r="J62" s="58"/>
      <c r="K62" s="58"/>
    </row>
    <row r="63" spans="1:26" ht="15.75" customHeight="1">
      <c r="A63" s="67"/>
      <c r="B63" s="67"/>
      <c r="C63" s="67"/>
      <c r="D63" s="67"/>
      <c r="E63" s="67"/>
      <c r="F63" s="92"/>
      <c r="G63" s="19"/>
      <c r="H63" s="19"/>
    </row>
    <row r="64" spans="1:26" ht="16.5" customHeight="1">
      <c r="A64" s="62" t="s">
        <v>14</v>
      </c>
      <c r="B64" s="71"/>
      <c r="C64" s="71"/>
      <c r="D64" s="62" t="s">
        <v>47</v>
      </c>
      <c r="E64" s="62" t="s">
        <v>48</v>
      </c>
      <c r="F64" s="59" t="s">
        <v>55</v>
      </c>
      <c r="G64" s="60"/>
      <c r="H64" s="60"/>
      <c r="I64" s="60"/>
      <c r="J64" s="60"/>
      <c r="K64" s="60"/>
      <c r="L64" s="61"/>
      <c r="M64" s="59" t="s">
        <v>154</v>
      </c>
      <c r="N64" s="60"/>
      <c r="O64" s="60"/>
      <c r="P64" s="60"/>
      <c r="Q64" s="60"/>
      <c r="R64" s="60"/>
      <c r="S64" s="61"/>
      <c r="T64" s="59" t="s">
        <v>155</v>
      </c>
      <c r="U64" s="60"/>
      <c r="V64" s="60"/>
      <c r="W64" s="60"/>
      <c r="X64" s="60"/>
      <c r="Y64" s="60"/>
      <c r="Z64" s="61"/>
    </row>
    <row r="65" spans="1:26" ht="13.5" customHeight="1">
      <c r="A65" s="71"/>
      <c r="B65" s="71"/>
      <c r="C65" s="71"/>
      <c r="D65" s="71"/>
      <c r="E65" s="71"/>
      <c r="F65" s="71" t="s">
        <v>49</v>
      </c>
      <c r="G65" s="75" t="s">
        <v>50</v>
      </c>
      <c r="H65" s="75" t="s">
        <v>51</v>
      </c>
      <c r="I65" s="62" t="s">
        <v>52</v>
      </c>
      <c r="J65" s="62" t="s">
        <v>53</v>
      </c>
      <c r="K65" s="62" t="s">
        <v>54</v>
      </c>
      <c r="L65" s="61"/>
      <c r="M65" s="71" t="s">
        <v>49</v>
      </c>
      <c r="N65" s="75" t="s">
        <v>50</v>
      </c>
      <c r="O65" s="75" t="s">
        <v>51</v>
      </c>
      <c r="P65" s="62" t="s">
        <v>52</v>
      </c>
      <c r="Q65" s="62" t="s">
        <v>53</v>
      </c>
      <c r="R65" s="62" t="s">
        <v>54</v>
      </c>
      <c r="S65" s="61"/>
      <c r="T65" s="71" t="s">
        <v>49</v>
      </c>
      <c r="U65" s="75" t="s">
        <v>50</v>
      </c>
      <c r="V65" s="75" t="s">
        <v>51</v>
      </c>
      <c r="W65" s="62" t="s">
        <v>52</v>
      </c>
      <c r="X65" s="62" t="s">
        <v>53</v>
      </c>
      <c r="Y65" s="62" t="s">
        <v>54</v>
      </c>
      <c r="Z65" s="61"/>
    </row>
    <row r="66" spans="1:26" ht="103.5" customHeight="1">
      <c r="A66" s="72"/>
      <c r="B66" s="72"/>
      <c r="C66" s="72"/>
      <c r="D66" s="72"/>
      <c r="E66" s="72"/>
      <c r="F66" s="72"/>
      <c r="G66" s="89"/>
      <c r="H66" s="89"/>
      <c r="I66" s="61"/>
      <c r="J66" s="61"/>
      <c r="K66" s="54" t="s">
        <v>56</v>
      </c>
      <c r="L66" s="54" t="s">
        <v>57</v>
      </c>
      <c r="M66" s="72"/>
      <c r="N66" s="89"/>
      <c r="O66" s="89"/>
      <c r="P66" s="61"/>
      <c r="Q66" s="61"/>
      <c r="R66" s="54" t="s">
        <v>56</v>
      </c>
      <c r="S66" s="54" t="s">
        <v>57</v>
      </c>
      <c r="T66" s="72"/>
      <c r="U66" s="89"/>
      <c r="V66" s="89"/>
      <c r="W66" s="61"/>
      <c r="X66" s="61"/>
      <c r="Y66" s="54" t="s">
        <v>56</v>
      </c>
      <c r="Z66" s="54" t="s">
        <v>57</v>
      </c>
    </row>
    <row r="67" spans="1:26" ht="13.5" customHeight="1">
      <c r="A67" s="90">
        <v>1</v>
      </c>
      <c r="B67" s="90"/>
      <c r="C67" s="90"/>
      <c r="D67" s="28">
        <v>2</v>
      </c>
      <c r="E67" s="28">
        <v>3</v>
      </c>
      <c r="F67" s="28">
        <v>4</v>
      </c>
      <c r="G67" s="29">
        <v>5</v>
      </c>
      <c r="H67" s="29">
        <v>6</v>
      </c>
      <c r="I67" s="30">
        <v>7</v>
      </c>
      <c r="J67" s="30">
        <v>8</v>
      </c>
      <c r="K67" s="30">
        <v>9</v>
      </c>
      <c r="L67" s="30">
        <v>10</v>
      </c>
      <c r="M67" s="28">
        <v>4</v>
      </c>
      <c r="N67" s="29">
        <v>5</v>
      </c>
      <c r="O67" s="29">
        <v>6</v>
      </c>
      <c r="P67" s="30">
        <v>7</v>
      </c>
      <c r="Q67" s="30">
        <v>8</v>
      </c>
      <c r="R67" s="30">
        <v>9</v>
      </c>
      <c r="S67" s="30">
        <v>10</v>
      </c>
      <c r="T67" s="28">
        <v>4</v>
      </c>
      <c r="U67" s="29">
        <v>5</v>
      </c>
      <c r="V67" s="29">
        <v>6</v>
      </c>
      <c r="W67" s="30">
        <v>7</v>
      </c>
      <c r="X67" s="30">
        <v>8</v>
      </c>
      <c r="Y67" s="30">
        <v>9</v>
      </c>
      <c r="Z67" s="30">
        <v>10</v>
      </c>
    </row>
    <row r="68" spans="1:26" ht="13.5" customHeight="1">
      <c r="A68" s="91" t="s">
        <v>58</v>
      </c>
      <c r="B68" s="91"/>
      <c r="C68" s="91"/>
      <c r="D68" s="31">
        <v>100</v>
      </c>
      <c r="E68" s="31" t="s">
        <v>59</v>
      </c>
      <c r="F68" s="43">
        <f>G68+H68+I68+J68+K68+L68</f>
        <v>4186739</v>
      </c>
      <c r="G68" s="43">
        <f>G74</f>
        <v>3686739</v>
      </c>
      <c r="H68" s="52">
        <f>H74</f>
        <v>0</v>
      </c>
      <c r="I68" s="45">
        <v>0</v>
      </c>
      <c r="J68" s="45">
        <v>0</v>
      </c>
      <c r="K68" s="52">
        <f>K70+K71+K75</f>
        <v>500000</v>
      </c>
      <c r="L68" s="45">
        <v>0</v>
      </c>
      <c r="M68" s="43">
        <f>N68+O68+P68+Q68+R68+S68</f>
        <v>3051440</v>
      </c>
      <c r="N68" s="43">
        <f>N74</f>
        <v>3051440</v>
      </c>
      <c r="O68" s="52">
        <f>O74</f>
        <v>0</v>
      </c>
      <c r="P68" s="45">
        <v>0</v>
      </c>
      <c r="Q68" s="45">
        <v>0</v>
      </c>
      <c r="R68" s="52">
        <f>R70+R71+R75</f>
        <v>0</v>
      </c>
      <c r="S68" s="45">
        <v>0</v>
      </c>
      <c r="T68" s="43">
        <f>U68+V68+W68+X68+Y68+Z68</f>
        <v>3051440</v>
      </c>
      <c r="U68" s="43">
        <f>U74</f>
        <v>3051440</v>
      </c>
      <c r="V68" s="52">
        <f>V74</f>
        <v>0</v>
      </c>
      <c r="W68" s="45">
        <v>0</v>
      </c>
      <c r="X68" s="45">
        <v>0</v>
      </c>
      <c r="Y68" s="52">
        <f>Y70+Y71+Y75</f>
        <v>0</v>
      </c>
      <c r="Z68" s="45">
        <v>0</v>
      </c>
    </row>
    <row r="69" spans="1:26" ht="31.5" customHeight="1">
      <c r="A69" s="63" t="s">
        <v>60</v>
      </c>
      <c r="B69" s="63"/>
      <c r="C69" s="63"/>
      <c r="D69" s="32"/>
      <c r="E69" s="46"/>
      <c r="F69" s="43"/>
      <c r="G69" s="44"/>
      <c r="H69" s="45"/>
      <c r="I69" s="45"/>
      <c r="J69" s="45"/>
      <c r="K69" s="45"/>
      <c r="L69" s="45"/>
      <c r="M69" s="43"/>
      <c r="N69" s="44"/>
      <c r="O69" s="45"/>
      <c r="P69" s="45"/>
      <c r="Q69" s="45"/>
      <c r="R69" s="45"/>
      <c r="S69" s="45"/>
      <c r="T69" s="43"/>
      <c r="U69" s="44"/>
      <c r="V69" s="45"/>
      <c r="W69" s="45"/>
      <c r="X69" s="45"/>
      <c r="Y69" s="45"/>
      <c r="Z69" s="45"/>
    </row>
    <row r="70" spans="1:26" ht="13.5" customHeight="1">
      <c r="A70" s="63" t="s">
        <v>61</v>
      </c>
      <c r="B70" s="63"/>
      <c r="C70" s="63"/>
      <c r="D70" s="33">
        <v>110</v>
      </c>
      <c r="E70" s="42"/>
      <c r="F70" s="44">
        <v>0</v>
      </c>
      <c r="G70" s="44"/>
      <c r="H70" s="44"/>
      <c r="I70" s="44"/>
      <c r="J70" s="44"/>
      <c r="K70" s="45"/>
      <c r="L70" s="45"/>
      <c r="M70" s="44">
        <v>0</v>
      </c>
      <c r="N70" s="44"/>
      <c r="O70" s="44"/>
      <c r="P70" s="44"/>
      <c r="Q70" s="44"/>
      <c r="R70" s="45"/>
      <c r="S70" s="45"/>
      <c r="T70" s="44">
        <v>0</v>
      </c>
      <c r="U70" s="44"/>
      <c r="V70" s="44"/>
      <c r="W70" s="44"/>
      <c r="X70" s="44"/>
      <c r="Y70" s="45"/>
      <c r="Z70" s="45"/>
    </row>
    <row r="71" spans="1:26" ht="15.75" customHeight="1">
      <c r="A71" s="63" t="s">
        <v>62</v>
      </c>
      <c r="B71" s="63"/>
      <c r="C71" s="63"/>
      <c r="D71" s="33">
        <v>120</v>
      </c>
      <c r="E71" s="42"/>
      <c r="F71" s="44">
        <v>0</v>
      </c>
      <c r="G71" s="44"/>
      <c r="H71" s="44"/>
      <c r="I71" s="44"/>
      <c r="J71" s="44"/>
      <c r="K71" s="45"/>
      <c r="L71" s="45"/>
      <c r="M71" s="44">
        <v>0</v>
      </c>
      <c r="N71" s="44"/>
      <c r="O71" s="44"/>
      <c r="P71" s="44"/>
      <c r="Q71" s="44"/>
      <c r="R71" s="45"/>
      <c r="S71" s="45"/>
      <c r="T71" s="44">
        <v>0</v>
      </c>
      <c r="U71" s="44"/>
      <c r="V71" s="44"/>
      <c r="W71" s="44"/>
      <c r="X71" s="44"/>
      <c r="Y71" s="45"/>
      <c r="Z71" s="45"/>
    </row>
    <row r="72" spans="1:26" ht="13.5" customHeight="1">
      <c r="A72" s="63" t="s">
        <v>63</v>
      </c>
      <c r="B72" s="63"/>
      <c r="C72" s="63"/>
      <c r="D72" s="33">
        <v>130</v>
      </c>
      <c r="E72" s="42"/>
      <c r="F72" s="44">
        <v>0</v>
      </c>
      <c r="G72" s="44"/>
      <c r="H72" s="44"/>
      <c r="I72" s="44"/>
      <c r="J72" s="44"/>
      <c r="K72" s="45"/>
      <c r="L72" s="45"/>
      <c r="M72" s="44">
        <v>0</v>
      </c>
      <c r="N72" s="44"/>
      <c r="O72" s="44"/>
      <c r="P72" s="44"/>
      <c r="Q72" s="44"/>
      <c r="R72" s="45"/>
      <c r="S72" s="45"/>
      <c r="T72" s="44">
        <v>0</v>
      </c>
      <c r="U72" s="44"/>
      <c r="V72" s="44"/>
      <c r="W72" s="44"/>
      <c r="X72" s="44"/>
      <c r="Y72" s="45"/>
      <c r="Z72" s="45"/>
    </row>
    <row r="73" spans="1:26" ht="13.5" customHeight="1">
      <c r="A73" s="63" t="s">
        <v>64</v>
      </c>
      <c r="B73" s="63"/>
      <c r="C73" s="63"/>
      <c r="D73" s="33">
        <v>140</v>
      </c>
      <c r="E73" s="42"/>
      <c r="F73" s="44">
        <v>0</v>
      </c>
      <c r="G73" s="44"/>
      <c r="H73" s="44"/>
      <c r="I73" s="44"/>
      <c r="J73" s="44"/>
      <c r="K73" s="45"/>
      <c r="L73" s="45"/>
      <c r="M73" s="44">
        <v>0</v>
      </c>
      <c r="N73" s="44"/>
      <c r="O73" s="44"/>
      <c r="P73" s="44"/>
      <c r="Q73" s="44"/>
      <c r="R73" s="45"/>
      <c r="S73" s="45"/>
      <c r="T73" s="44">
        <v>0</v>
      </c>
      <c r="U73" s="44"/>
      <c r="V73" s="44"/>
      <c r="W73" s="44"/>
      <c r="X73" s="44"/>
      <c r="Y73" s="45"/>
      <c r="Z73" s="45"/>
    </row>
    <row r="74" spans="1:26" ht="13.5" customHeight="1">
      <c r="A74" s="63" t="s">
        <v>65</v>
      </c>
      <c r="B74" s="63"/>
      <c r="C74" s="63"/>
      <c r="D74" s="33">
        <v>150</v>
      </c>
      <c r="E74" s="42">
        <v>130</v>
      </c>
      <c r="F74" s="43">
        <f>G74+H74+K74</f>
        <v>3686739</v>
      </c>
      <c r="G74" s="43">
        <f>50000+3033397+603344.04-G106</f>
        <v>3686739</v>
      </c>
      <c r="H74" s="43"/>
      <c r="I74" s="44"/>
      <c r="J74" s="44"/>
      <c r="K74" s="45"/>
      <c r="L74" s="45"/>
      <c r="M74" s="43">
        <f>N74+O74+R74</f>
        <v>3051440</v>
      </c>
      <c r="N74" s="43">
        <v>3051440</v>
      </c>
      <c r="O74" s="43"/>
      <c r="P74" s="44"/>
      <c r="Q74" s="44"/>
      <c r="R74" s="45"/>
      <c r="S74" s="45"/>
      <c r="T74" s="43">
        <f>U74+V74+Y74</f>
        <v>3051440</v>
      </c>
      <c r="U74" s="43">
        <f>3051440</f>
        <v>3051440</v>
      </c>
      <c r="V74" s="43"/>
      <c r="W74" s="44"/>
      <c r="X74" s="44"/>
      <c r="Y74" s="45"/>
      <c r="Z74" s="45"/>
    </row>
    <row r="75" spans="1:26" ht="13.5" customHeight="1">
      <c r="A75" s="63" t="s">
        <v>66</v>
      </c>
      <c r="B75" s="63"/>
      <c r="C75" s="63"/>
      <c r="D75" s="33">
        <v>160</v>
      </c>
      <c r="E75" s="42" t="s">
        <v>136</v>
      </c>
      <c r="F75" s="43">
        <f>G75+H75+K75</f>
        <v>500000</v>
      </c>
      <c r="G75" s="44"/>
      <c r="H75" s="44"/>
      <c r="I75" s="44"/>
      <c r="J75" s="44"/>
      <c r="K75" s="52">
        <f>539818.62-K106</f>
        <v>500000</v>
      </c>
      <c r="L75" s="45"/>
      <c r="M75" s="43">
        <f>N75+O75+R75</f>
        <v>0</v>
      </c>
      <c r="N75" s="44"/>
      <c r="O75" s="44"/>
      <c r="P75" s="44"/>
      <c r="Q75" s="44"/>
      <c r="R75" s="52"/>
      <c r="S75" s="45"/>
      <c r="T75" s="43">
        <f>U75+V75+Y75</f>
        <v>0</v>
      </c>
      <c r="U75" s="44"/>
      <c r="V75" s="44"/>
      <c r="W75" s="44"/>
      <c r="X75" s="44"/>
      <c r="Y75" s="52"/>
      <c r="Z75" s="45"/>
    </row>
    <row r="76" spans="1:26" ht="13.5" customHeight="1">
      <c r="A76" s="63" t="s">
        <v>67</v>
      </c>
      <c r="B76" s="63"/>
      <c r="C76" s="63"/>
      <c r="D76" s="33">
        <v>180</v>
      </c>
      <c r="E76" s="47" t="s">
        <v>69</v>
      </c>
      <c r="F76" s="44"/>
      <c r="G76" s="44"/>
      <c r="H76" s="44"/>
      <c r="I76" s="44"/>
      <c r="J76" s="44"/>
      <c r="K76" s="45"/>
      <c r="L76" s="45"/>
      <c r="M76" s="44"/>
      <c r="N76" s="44"/>
      <c r="O76" s="44"/>
      <c r="P76" s="44"/>
      <c r="Q76" s="44"/>
      <c r="R76" s="45"/>
      <c r="S76" s="45"/>
      <c r="T76" s="44"/>
      <c r="U76" s="44"/>
      <c r="V76" s="44"/>
      <c r="W76" s="44"/>
      <c r="X76" s="44"/>
      <c r="Y76" s="45"/>
      <c r="Z76" s="45"/>
    </row>
    <row r="77" spans="1:26" ht="13.5" customHeight="1">
      <c r="A77" s="86"/>
      <c r="B77" s="87"/>
      <c r="C77" s="88"/>
      <c r="D77" s="33"/>
      <c r="E77" s="47"/>
      <c r="F77" s="44"/>
      <c r="G77" s="44"/>
      <c r="H77" s="44"/>
      <c r="I77" s="44"/>
      <c r="J77" s="44"/>
      <c r="K77" s="45"/>
      <c r="L77" s="45"/>
      <c r="M77" s="44"/>
      <c r="N77" s="44"/>
      <c r="O77" s="44"/>
      <c r="P77" s="44"/>
      <c r="Q77" s="44"/>
      <c r="R77" s="45"/>
      <c r="S77" s="45"/>
      <c r="T77" s="44"/>
      <c r="U77" s="44"/>
      <c r="V77" s="44"/>
      <c r="W77" s="44"/>
      <c r="X77" s="44"/>
      <c r="Y77" s="45"/>
      <c r="Z77" s="45"/>
    </row>
    <row r="78" spans="1:26" ht="13.5" customHeight="1">
      <c r="A78" s="76" t="s">
        <v>68</v>
      </c>
      <c r="B78" s="76"/>
      <c r="C78" s="76"/>
      <c r="D78" s="33">
        <v>200</v>
      </c>
      <c r="E78" s="47" t="s">
        <v>69</v>
      </c>
      <c r="F78" s="43">
        <f>F79+F83+F97+F100</f>
        <v>4226559.66</v>
      </c>
      <c r="G78" s="43">
        <f>G79+G83+G97+G100</f>
        <v>3686741.04</v>
      </c>
      <c r="H78" s="43">
        <f>H79+H83+H97+H100</f>
        <v>0</v>
      </c>
      <c r="I78" s="44"/>
      <c r="J78" s="44"/>
      <c r="K78" s="52">
        <f>K83+K97+K100</f>
        <v>539818.62</v>
      </c>
      <c r="L78" s="45"/>
      <c r="M78" s="43">
        <f>M79+M83+M97+M100</f>
        <v>3051440</v>
      </c>
      <c r="N78" s="43">
        <f>N79+N83+N97+N100</f>
        <v>3051440</v>
      </c>
      <c r="O78" s="43">
        <f>O79+O83+O97+O100</f>
        <v>0</v>
      </c>
      <c r="P78" s="44"/>
      <c r="Q78" s="44"/>
      <c r="R78" s="52"/>
      <c r="S78" s="45"/>
      <c r="T78" s="43">
        <f>T79+T83+T97+T100</f>
        <v>3051440</v>
      </c>
      <c r="U78" s="43">
        <f>U79+U83+U97+U100</f>
        <v>3051440</v>
      </c>
      <c r="V78" s="43">
        <f>V79+V83+V97+V100</f>
        <v>0</v>
      </c>
      <c r="W78" s="44"/>
      <c r="X78" s="44"/>
      <c r="Y78" s="52">
        <f>Y83+Y97+Y100</f>
        <v>0</v>
      </c>
      <c r="Z78" s="45"/>
    </row>
    <row r="79" spans="1:26" ht="13.5" customHeight="1">
      <c r="A79" s="63" t="s">
        <v>70</v>
      </c>
      <c r="B79" s="63"/>
      <c r="C79" s="63"/>
      <c r="D79" s="33">
        <v>210</v>
      </c>
      <c r="E79" s="42" t="s">
        <v>110</v>
      </c>
      <c r="F79" s="43">
        <f>F80+F81+F82</f>
        <v>3195220</v>
      </c>
      <c r="G79" s="43">
        <f>G80+G81+G82</f>
        <v>3195220</v>
      </c>
      <c r="H79" s="44"/>
      <c r="I79" s="44"/>
      <c r="J79" s="44"/>
      <c r="K79" s="45"/>
      <c r="L79" s="45"/>
      <c r="M79" s="43">
        <f>M80+M81+M82</f>
        <v>3051440</v>
      </c>
      <c r="N79" s="43">
        <f>N80+N81+N82</f>
        <v>3051440</v>
      </c>
      <c r="O79" s="44"/>
      <c r="P79" s="44"/>
      <c r="Q79" s="44"/>
      <c r="R79" s="45"/>
      <c r="S79" s="45"/>
      <c r="T79" s="43">
        <f>T80+T81+T82</f>
        <v>3051440</v>
      </c>
      <c r="U79" s="43">
        <f>U80+U81+U82</f>
        <v>3051440</v>
      </c>
      <c r="V79" s="44"/>
      <c r="W79" s="44"/>
      <c r="X79" s="44"/>
      <c r="Y79" s="45"/>
      <c r="Z79" s="45"/>
    </row>
    <row r="80" spans="1:26" ht="13.5" customHeight="1">
      <c r="A80" s="82" t="s">
        <v>114</v>
      </c>
      <c r="B80" s="82"/>
      <c r="C80" s="82"/>
      <c r="D80" s="33">
        <v>211</v>
      </c>
      <c r="E80" s="42" t="s">
        <v>111</v>
      </c>
      <c r="F80" s="44">
        <f>G80+H80+I80+J80+K80+L80</f>
        <v>2494511</v>
      </c>
      <c r="G80" s="44">
        <f>2299511+195000</f>
        <v>2494511</v>
      </c>
      <c r="H80" s="44"/>
      <c r="I80" s="44"/>
      <c r="J80" s="44"/>
      <c r="K80" s="45"/>
      <c r="L80" s="45"/>
      <c r="M80" s="44">
        <f t="shared" ref="M80:M90" si="0">N80+O80+P80+Q80+R80+S80</f>
        <v>2343656</v>
      </c>
      <c r="N80" s="44">
        <f>86713+2256943</f>
        <v>2343656</v>
      </c>
      <c r="O80" s="44"/>
      <c r="P80" s="44"/>
      <c r="Q80" s="44"/>
      <c r="R80" s="45"/>
      <c r="S80" s="45"/>
      <c r="T80" s="44">
        <f t="shared" ref="T80:T90" si="1">U80+V80+W80+X80+Y80+Z80</f>
        <v>2343656</v>
      </c>
      <c r="U80" s="44">
        <f>86713+2256943</f>
        <v>2343656</v>
      </c>
      <c r="V80" s="44"/>
      <c r="W80" s="44"/>
      <c r="X80" s="44"/>
      <c r="Y80" s="45"/>
      <c r="Z80" s="45"/>
    </row>
    <row r="81" spans="1:26" ht="13.5" customHeight="1">
      <c r="A81" s="82" t="s">
        <v>115</v>
      </c>
      <c r="B81" s="82"/>
      <c r="C81" s="82"/>
      <c r="D81" s="33"/>
      <c r="E81" s="42" t="s">
        <v>135</v>
      </c>
      <c r="F81" s="44">
        <f t="shared" ref="F81:F88" si="2">G81+H81+I81+J81+K81+L81</f>
        <v>0</v>
      </c>
      <c r="G81" s="44"/>
      <c r="H81" s="44"/>
      <c r="I81" s="44"/>
      <c r="J81" s="44"/>
      <c r="K81" s="45"/>
      <c r="L81" s="45"/>
      <c r="M81" s="44">
        <f t="shared" si="0"/>
        <v>0</v>
      </c>
      <c r="N81" s="44"/>
      <c r="O81" s="44"/>
      <c r="P81" s="44"/>
      <c r="Q81" s="44"/>
      <c r="R81" s="45"/>
      <c r="S81" s="45"/>
      <c r="T81" s="44">
        <f t="shared" si="1"/>
        <v>0</v>
      </c>
      <c r="U81" s="44"/>
      <c r="V81" s="44"/>
      <c r="W81" s="44"/>
      <c r="X81" s="44"/>
      <c r="Y81" s="45"/>
      <c r="Z81" s="45"/>
    </row>
    <row r="82" spans="1:26" ht="13.5" customHeight="1">
      <c r="A82" s="82" t="s">
        <v>116</v>
      </c>
      <c r="B82" s="82"/>
      <c r="C82" s="82"/>
      <c r="D82" s="33"/>
      <c r="E82" s="42" t="s">
        <v>112</v>
      </c>
      <c r="F82" s="44">
        <f t="shared" si="2"/>
        <v>700709</v>
      </c>
      <c r="G82" s="44">
        <f>694452+6257</f>
        <v>700709</v>
      </c>
      <c r="H82" s="44"/>
      <c r="I82" s="44"/>
      <c r="J82" s="44"/>
      <c r="K82" s="45"/>
      <c r="L82" s="45"/>
      <c r="M82" s="44">
        <f t="shared" si="0"/>
        <v>707784</v>
      </c>
      <c r="N82" s="44">
        <f>26187+681597</f>
        <v>707784</v>
      </c>
      <c r="O82" s="44"/>
      <c r="P82" s="44"/>
      <c r="Q82" s="44"/>
      <c r="R82" s="45"/>
      <c r="S82" s="45"/>
      <c r="T82" s="44">
        <f t="shared" si="1"/>
        <v>707784</v>
      </c>
      <c r="U82" s="44">
        <f>26187+681597</f>
        <v>707784</v>
      </c>
      <c r="V82" s="44"/>
      <c r="W82" s="44"/>
      <c r="X82" s="44"/>
      <c r="Y82" s="45"/>
      <c r="Z82" s="45"/>
    </row>
    <row r="83" spans="1:26" ht="13.5" customHeight="1">
      <c r="A83" s="83" t="s">
        <v>120</v>
      </c>
      <c r="B83" s="84"/>
      <c r="C83" s="85"/>
      <c r="D83" s="33"/>
      <c r="E83" s="42" t="s">
        <v>121</v>
      </c>
      <c r="F83" s="43">
        <f>G83+H83+I83+J83+K83+L83</f>
        <v>432087.03999999998</v>
      </c>
      <c r="G83" s="43">
        <f>G85+G86+G87+G88+G89+G90</f>
        <v>402087.04</v>
      </c>
      <c r="H83" s="43">
        <f>H85+H86+H87+H88+H89+H90</f>
        <v>0</v>
      </c>
      <c r="I83" s="44"/>
      <c r="J83" s="44"/>
      <c r="K83" s="52">
        <f>K85+K86+K87+K88+K89+K90</f>
        <v>30000</v>
      </c>
      <c r="L83" s="45"/>
      <c r="M83" s="43">
        <f t="shared" si="0"/>
        <v>0</v>
      </c>
      <c r="N83" s="43">
        <f>N85+N86+N87+N88+N89+N90</f>
        <v>0</v>
      </c>
      <c r="O83" s="43">
        <f>O85+O86+O87+O88+O89+O90</f>
        <v>0</v>
      </c>
      <c r="P83" s="44"/>
      <c r="Q83" s="44"/>
      <c r="R83" s="52"/>
      <c r="S83" s="45"/>
      <c r="T83" s="43">
        <f t="shared" si="1"/>
        <v>0</v>
      </c>
      <c r="U83" s="43">
        <f>U85+U86+U87+U88+U89+U90</f>
        <v>0</v>
      </c>
      <c r="V83" s="43">
        <f>V85+V86+V87+V88+V89+V90</f>
        <v>0</v>
      </c>
      <c r="W83" s="44"/>
      <c r="X83" s="44"/>
      <c r="Y83" s="52">
        <f>Y85+Y86+Y87+Y88+Y89+Y90</f>
        <v>0</v>
      </c>
      <c r="Z83" s="45"/>
    </row>
    <row r="84" spans="1:26" ht="39.75" customHeight="1">
      <c r="A84" s="48" t="s">
        <v>122</v>
      </c>
      <c r="B84" s="49"/>
      <c r="C84" s="50"/>
      <c r="D84" s="33"/>
      <c r="E84" s="42"/>
      <c r="F84" s="44">
        <f t="shared" si="2"/>
        <v>0</v>
      </c>
      <c r="G84" s="44"/>
      <c r="H84" s="44"/>
      <c r="I84" s="44"/>
      <c r="J84" s="44"/>
      <c r="K84" s="45"/>
      <c r="L84" s="45"/>
      <c r="M84" s="44">
        <f t="shared" si="0"/>
        <v>0</v>
      </c>
      <c r="N84" s="44"/>
      <c r="O84" s="44"/>
      <c r="P84" s="44"/>
      <c r="Q84" s="44"/>
      <c r="R84" s="45"/>
      <c r="S84" s="45"/>
      <c r="T84" s="44">
        <f t="shared" si="1"/>
        <v>0</v>
      </c>
      <c r="U84" s="44"/>
      <c r="V84" s="44"/>
      <c r="W84" s="44"/>
      <c r="X84" s="44"/>
      <c r="Y84" s="45"/>
      <c r="Z84" s="45"/>
    </row>
    <row r="85" spans="1:26" ht="13.5" customHeight="1">
      <c r="A85" s="78" t="s">
        <v>123</v>
      </c>
      <c r="B85" s="79"/>
      <c r="C85" s="80"/>
      <c r="D85" s="33"/>
      <c r="E85" s="42" t="s">
        <v>129</v>
      </c>
      <c r="F85" s="44">
        <f t="shared" si="2"/>
        <v>1749.81</v>
      </c>
      <c r="G85" s="44">
        <v>1749.81</v>
      </c>
      <c r="H85" s="44"/>
      <c r="I85" s="44"/>
      <c r="J85" s="44"/>
      <c r="K85" s="45"/>
      <c r="L85" s="45"/>
      <c r="M85" s="44">
        <f t="shared" si="0"/>
        <v>0</v>
      </c>
      <c r="N85" s="44"/>
      <c r="O85" s="44"/>
      <c r="P85" s="44"/>
      <c r="Q85" s="44"/>
      <c r="R85" s="45"/>
      <c r="S85" s="45"/>
      <c r="T85" s="44">
        <f t="shared" si="1"/>
        <v>0</v>
      </c>
      <c r="U85" s="44"/>
      <c r="V85" s="44"/>
      <c r="W85" s="44"/>
      <c r="X85" s="44"/>
      <c r="Y85" s="45"/>
      <c r="Z85" s="45"/>
    </row>
    <row r="86" spans="1:26" ht="17.25" customHeight="1">
      <c r="A86" s="78" t="s">
        <v>124</v>
      </c>
      <c r="B86" s="79"/>
      <c r="C86" s="80"/>
      <c r="D86" s="33"/>
      <c r="E86" s="42" t="s">
        <v>130</v>
      </c>
      <c r="F86" s="44">
        <f t="shared" si="2"/>
        <v>0</v>
      </c>
      <c r="G86" s="44"/>
      <c r="H86" s="44"/>
      <c r="I86" s="44"/>
      <c r="J86" s="44"/>
      <c r="K86" s="45"/>
      <c r="L86" s="45"/>
      <c r="M86" s="44">
        <f t="shared" si="0"/>
        <v>0</v>
      </c>
      <c r="N86" s="44"/>
      <c r="O86" s="44"/>
      <c r="P86" s="44"/>
      <c r="Q86" s="44"/>
      <c r="R86" s="45"/>
      <c r="S86" s="45"/>
      <c r="T86" s="44">
        <f t="shared" si="1"/>
        <v>0</v>
      </c>
      <c r="U86" s="44"/>
      <c r="V86" s="44"/>
      <c r="W86" s="44"/>
      <c r="X86" s="44"/>
      <c r="Y86" s="45"/>
      <c r="Z86" s="45"/>
    </row>
    <row r="87" spans="1:26" ht="13.5" customHeight="1">
      <c r="A87" s="78" t="s">
        <v>125</v>
      </c>
      <c r="B87" s="79"/>
      <c r="C87" s="80"/>
      <c r="D87" s="33"/>
      <c r="E87" s="42" t="s">
        <v>131</v>
      </c>
      <c r="F87" s="44">
        <f t="shared" si="2"/>
        <v>400337.23</v>
      </c>
      <c r="G87" s="44">
        <v>400337.23</v>
      </c>
      <c r="H87" s="44"/>
      <c r="I87" s="44"/>
      <c r="J87" s="44"/>
      <c r="K87" s="45"/>
      <c r="L87" s="45"/>
      <c r="M87" s="44">
        <f t="shared" si="0"/>
        <v>0</v>
      </c>
      <c r="N87" s="44"/>
      <c r="O87" s="44"/>
      <c r="P87" s="44"/>
      <c r="Q87" s="44"/>
      <c r="R87" s="45"/>
      <c r="S87" s="45"/>
      <c r="T87" s="44">
        <f t="shared" si="1"/>
        <v>0</v>
      </c>
      <c r="U87" s="44"/>
      <c r="V87" s="44"/>
      <c r="W87" s="44"/>
      <c r="X87" s="44"/>
      <c r="Y87" s="45"/>
      <c r="Z87" s="45"/>
    </row>
    <row r="88" spans="1:26" ht="13.5" customHeight="1">
      <c r="A88" s="78" t="s">
        <v>126</v>
      </c>
      <c r="B88" s="79"/>
      <c r="C88" s="80"/>
      <c r="D88" s="33"/>
      <c r="E88" s="42" t="s">
        <v>132</v>
      </c>
      <c r="F88" s="44">
        <f t="shared" si="2"/>
        <v>0</v>
      </c>
      <c r="G88" s="44"/>
      <c r="H88" s="44"/>
      <c r="I88" s="44"/>
      <c r="J88" s="44"/>
      <c r="K88" s="45"/>
      <c r="L88" s="45"/>
      <c r="M88" s="44">
        <f t="shared" si="0"/>
        <v>0</v>
      </c>
      <c r="N88" s="44"/>
      <c r="O88" s="44"/>
      <c r="P88" s="44"/>
      <c r="Q88" s="44"/>
      <c r="R88" s="45"/>
      <c r="S88" s="45"/>
      <c r="T88" s="44">
        <f t="shared" si="1"/>
        <v>0</v>
      </c>
      <c r="U88" s="44"/>
      <c r="V88" s="44"/>
      <c r="W88" s="44"/>
      <c r="X88" s="44"/>
      <c r="Y88" s="45"/>
      <c r="Z88" s="45"/>
    </row>
    <row r="89" spans="1:26" ht="13.5" customHeight="1">
      <c r="A89" s="78" t="s">
        <v>127</v>
      </c>
      <c r="B89" s="79"/>
      <c r="C89" s="80"/>
      <c r="D89" s="33"/>
      <c r="E89" s="42" t="s">
        <v>133</v>
      </c>
      <c r="F89" s="44">
        <f>G89+H89+I89+J89+K89+L89</f>
        <v>0</v>
      </c>
      <c r="G89" s="44"/>
      <c r="H89" s="44"/>
      <c r="I89" s="44"/>
      <c r="J89" s="44"/>
      <c r="K89" s="45"/>
      <c r="L89" s="45"/>
      <c r="M89" s="44">
        <f t="shared" si="0"/>
        <v>0</v>
      </c>
      <c r="N89" s="44"/>
      <c r="O89" s="44"/>
      <c r="P89" s="44"/>
      <c r="Q89" s="44"/>
      <c r="R89" s="45"/>
      <c r="S89" s="45"/>
      <c r="T89" s="44">
        <f t="shared" si="1"/>
        <v>0</v>
      </c>
      <c r="U89" s="44"/>
      <c r="V89" s="44"/>
      <c r="W89" s="44"/>
      <c r="X89" s="44"/>
      <c r="Y89" s="45"/>
      <c r="Z89" s="45"/>
    </row>
    <row r="90" spans="1:26" ht="13.5" customHeight="1">
      <c r="A90" s="78" t="s">
        <v>128</v>
      </c>
      <c r="B90" s="79"/>
      <c r="C90" s="80"/>
      <c r="D90" s="33"/>
      <c r="E90" s="42" t="s">
        <v>134</v>
      </c>
      <c r="F90" s="44">
        <f>G90+H90+I90+J90+K90+L90</f>
        <v>30000</v>
      </c>
      <c r="G90" s="44"/>
      <c r="H90" s="44"/>
      <c r="I90" s="44"/>
      <c r="J90" s="44"/>
      <c r="K90" s="45">
        <v>30000</v>
      </c>
      <c r="L90" s="45"/>
      <c r="M90" s="44">
        <f t="shared" si="0"/>
        <v>0</v>
      </c>
      <c r="N90" s="44"/>
      <c r="O90" s="44"/>
      <c r="P90" s="44"/>
      <c r="Q90" s="44"/>
      <c r="R90" s="45"/>
      <c r="S90" s="45"/>
      <c r="T90" s="44">
        <f t="shared" si="1"/>
        <v>0</v>
      </c>
      <c r="U90" s="44"/>
      <c r="V90" s="44"/>
      <c r="W90" s="44"/>
      <c r="X90" s="44"/>
      <c r="Y90" s="45"/>
      <c r="Z90" s="45"/>
    </row>
    <row r="91" spans="1:26" ht="13.5" customHeight="1">
      <c r="A91" s="81" t="s">
        <v>71</v>
      </c>
      <c r="B91" s="81"/>
      <c r="C91" s="81"/>
      <c r="D91" s="33">
        <v>220</v>
      </c>
      <c r="E91" s="42"/>
      <c r="F91" s="44"/>
      <c r="G91" s="44"/>
      <c r="H91" s="44"/>
      <c r="I91" s="44"/>
      <c r="J91" s="44"/>
      <c r="K91" s="45"/>
      <c r="L91" s="45"/>
      <c r="M91" s="44"/>
      <c r="N91" s="44"/>
      <c r="O91" s="44"/>
      <c r="P91" s="44"/>
      <c r="Q91" s="44"/>
      <c r="R91" s="45"/>
      <c r="S91" s="45"/>
      <c r="T91" s="44"/>
      <c r="U91" s="44"/>
      <c r="V91" s="44"/>
      <c r="W91" s="44"/>
      <c r="X91" s="44"/>
      <c r="Y91" s="45"/>
      <c r="Z91" s="45"/>
    </row>
    <row r="92" spans="1:26" ht="13.5" customHeight="1">
      <c r="A92" s="63" t="s">
        <v>16</v>
      </c>
      <c r="B92" s="63"/>
      <c r="C92" s="63"/>
      <c r="D92" s="33"/>
      <c r="E92" s="42"/>
      <c r="F92" s="44"/>
      <c r="G92" s="44"/>
      <c r="H92" s="44"/>
      <c r="I92" s="44"/>
      <c r="J92" s="44"/>
      <c r="K92" s="45"/>
      <c r="L92" s="45"/>
      <c r="M92" s="44"/>
      <c r="N92" s="44"/>
      <c r="O92" s="44"/>
      <c r="P92" s="44"/>
      <c r="Q92" s="44"/>
      <c r="R92" s="45"/>
      <c r="S92" s="45"/>
      <c r="T92" s="44"/>
      <c r="U92" s="44"/>
      <c r="V92" s="44"/>
      <c r="W92" s="44"/>
      <c r="X92" s="44"/>
      <c r="Y92" s="45"/>
      <c r="Z92" s="45"/>
    </row>
    <row r="93" spans="1:26" ht="13.5" customHeight="1">
      <c r="A93" s="63" t="s">
        <v>113</v>
      </c>
      <c r="B93" s="63"/>
      <c r="C93" s="63"/>
      <c r="D93" s="33">
        <v>230</v>
      </c>
      <c r="E93" s="42"/>
      <c r="F93" s="44"/>
      <c r="G93" s="44"/>
      <c r="H93" s="44"/>
      <c r="I93" s="44"/>
      <c r="J93" s="44"/>
      <c r="K93" s="45"/>
      <c r="L93" s="45"/>
      <c r="M93" s="44"/>
      <c r="N93" s="44"/>
      <c r="O93" s="44"/>
      <c r="P93" s="44"/>
      <c r="Q93" s="44"/>
      <c r="R93" s="45"/>
      <c r="S93" s="45"/>
      <c r="T93" s="44"/>
      <c r="U93" s="44"/>
      <c r="V93" s="44"/>
      <c r="W93" s="44"/>
      <c r="X93" s="44"/>
      <c r="Y93" s="45"/>
      <c r="Z93" s="45"/>
    </row>
    <row r="94" spans="1:26" ht="13.5" customHeight="1">
      <c r="A94" s="76" t="s">
        <v>16</v>
      </c>
      <c r="B94" s="76"/>
      <c r="C94" s="76"/>
      <c r="D94" s="32"/>
      <c r="E94" s="46"/>
      <c r="F94" s="43"/>
      <c r="G94" s="43"/>
      <c r="H94" s="43"/>
      <c r="I94" s="43"/>
      <c r="J94" s="43"/>
      <c r="K94" s="45"/>
      <c r="L94" s="45"/>
      <c r="M94" s="43"/>
      <c r="N94" s="43"/>
      <c r="O94" s="43"/>
      <c r="P94" s="43"/>
      <c r="Q94" s="43"/>
      <c r="R94" s="45"/>
      <c r="S94" s="45"/>
      <c r="T94" s="43"/>
      <c r="U94" s="43"/>
      <c r="V94" s="43"/>
      <c r="W94" s="43"/>
      <c r="X94" s="43"/>
      <c r="Y94" s="45"/>
      <c r="Z94" s="45"/>
    </row>
    <row r="95" spans="1:26" ht="13.5" customHeight="1">
      <c r="A95" s="63" t="s">
        <v>72</v>
      </c>
      <c r="B95" s="63"/>
      <c r="C95" s="63"/>
      <c r="D95" s="33">
        <v>240</v>
      </c>
      <c r="E95" s="42"/>
      <c r="F95" s="44"/>
      <c r="G95" s="44"/>
      <c r="H95" s="44"/>
      <c r="I95" s="44"/>
      <c r="J95" s="44"/>
      <c r="K95" s="45"/>
      <c r="L95" s="45"/>
      <c r="M95" s="44"/>
      <c r="N95" s="44"/>
      <c r="O95" s="44"/>
      <c r="P95" s="44"/>
      <c r="Q95" s="44"/>
      <c r="R95" s="45"/>
      <c r="S95" s="45"/>
      <c r="T95" s="44"/>
      <c r="U95" s="44"/>
      <c r="V95" s="44"/>
      <c r="W95" s="44"/>
      <c r="X95" s="44"/>
      <c r="Y95" s="45"/>
      <c r="Z95" s="45"/>
    </row>
    <row r="96" spans="1:26" ht="13.5" customHeight="1">
      <c r="A96" s="63"/>
      <c r="B96" s="63"/>
      <c r="C96" s="63"/>
      <c r="D96" s="35"/>
      <c r="E96" s="46"/>
      <c r="F96" s="43"/>
      <c r="G96" s="43"/>
      <c r="H96" s="44"/>
      <c r="I96" s="43"/>
      <c r="J96" s="44"/>
      <c r="K96" s="45"/>
      <c r="L96" s="45"/>
      <c r="M96" s="43"/>
      <c r="N96" s="43"/>
      <c r="O96" s="44"/>
      <c r="P96" s="43"/>
      <c r="Q96" s="44"/>
      <c r="R96" s="45"/>
      <c r="S96" s="45"/>
      <c r="T96" s="43"/>
      <c r="U96" s="43"/>
      <c r="V96" s="44"/>
      <c r="W96" s="43"/>
      <c r="X96" s="44"/>
      <c r="Y96" s="45"/>
      <c r="Z96" s="45"/>
    </row>
    <row r="97" spans="1:26" ht="13.5" customHeight="1">
      <c r="A97" s="76" t="s">
        <v>73</v>
      </c>
      <c r="B97" s="76"/>
      <c r="C97" s="76"/>
      <c r="D97" s="33">
        <v>250</v>
      </c>
      <c r="E97" s="42" t="s">
        <v>117</v>
      </c>
      <c r="F97" s="43">
        <f>G97+H97+I97+J97+K97+L97</f>
        <v>0</v>
      </c>
      <c r="G97" s="43"/>
      <c r="H97" s="44"/>
      <c r="I97" s="44"/>
      <c r="J97" s="44"/>
      <c r="K97" s="52">
        <v>0</v>
      </c>
      <c r="L97" s="45"/>
      <c r="M97" s="43">
        <f>N97+O97+P97+Q97+R97+S97</f>
        <v>0</v>
      </c>
      <c r="N97" s="43"/>
      <c r="O97" s="44"/>
      <c r="P97" s="44"/>
      <c r="Q97" s="44"/>
      <c r="R97" s="52"/>
      <c r="S97" s="45"/>
      <c r="T97" s="43">
        <f>U97+V97+W97+X97+Y97+Z97</f>
        <v>0</v>
      </c>
      <c r="U97" s="43"/>
      <c r="V97" s="44"/>
      <c r="W97" s="44"/>
      <c r="X97" s="44"/>
      <c r="Y97" s="52">
        <v>0</v>
      </c>
      <c r="Z97" s="45"/>
    </row>
    <row r="98" spans="1:26" ht="13.5" customHeight="1">
      <c r="A98" s="63" t="s">
        <v>74</v>
      </c>
      <c r="B98" s="63"/>
      <c r="C98" s="63"/>
      <c r="D98" s="35">
        <v>260</v>
      </c>
      <c r="E98" s="42" t="s">
        <v>69</v>
      </c>
      <c r="F98" s="44"/>
      <c r="G98" s="44"/>
      <c r="H98" s="44"/>
      <c r="I98" s="44"/>
      <c r="J98" s="44"/>
      <c r="K98" s="45"/>
      <c r="L98" s="45"/>
      <c r="M98" s="44"/>
      <c r="N98" s="44"/>
      <c r="O98" s="44"/>
      <c r="P98" s="44"/>
      <c r="Q98" s="44"/>
      <c r="R98" s="45"/>
      <c r="S98" s="45"/>
      <c r="T98" s="44"/>
      <c r="U98" s="44"/>
      <c r="V98" s="44"/>
      <c r="W98" s="44"/>
      <c r="X98" s="44"/>
      <c r="Y98" s="45"/>
      <c r="Z98" s="45"/>
    </row>
    <row r="99" spans="1:26">
      <c r="A99" s="77"/>
      <c r="B99" s="77"/>
      <c r="C99" s="77"/>
      <c r="D99" s="35"/>
      <c r="E99" s="42"/>
      <c r="F99" s="44"/>
      <c r="G99" s="44"/>
      <c r="H99" s="44"/>
      <c r="I99" s="44"/>
      <c r="J99" s="44"/>
      <c r="K99" s="45"/>
      <c r="L99" s="45"/>
      <c r="M99" s="44"/>
      <c r="N99" s="44"/>
      <c r="O99" s="44"/>
      <c r="P99" s="44"/>
      <c r="Q99" s="44"/>
      <c r="R99" s="45"/>
      <c r="S99" s="45"/>
      <c r="T99" s="44"/>
      <c r="U99" s="44"/>
      <c r="V99" s="44"/>
      <c r="W99" s="44"/>
      <c r="X99" s="44"/>
      <c r="Y99" s="45"/>
      <c r="Z99" s="45"/>
    </row>
    <row r="100" spans="1:26" ht="13.5" customHeight="1">
      <c r="A100" s="76" t="s">
        <v>75</v>
      </c>
      <c r="B100" s="76"/>
      <c r="C100" s="76"/>
      <c r="D100" s="35">
        <v>300</v>
      </c>
      <c r="E100" s="42" t="s">
        <v>59</v>
      </c>
      <c r="F100" s="43">
        <f>F101+F102</f>
        <v>599252.62</v>
      </c>
      <c r="G100" s="43">
        <f>G101+G102</f>
        <v>89434</v>
      </c>
      <c r="H100" s="43">
        <f>H101+H102</f>
        <v>0</v>
      </c>
      <c r="I100" s="44"/>
      <c r="J100" s="44"/>
      <c r="K100" s="52">
        <f>K101+K102</f>
        <v>509818.62</v>
      </c>
      <c r="L100" s="45"/>
      <c r="M100" s="43">
        <f>M101+M102</f>
        <v>0</v>
      </c>
      <c r="N100" s="43">
        <f>N101+N102</f>
        <v>0</v>
      </c>
      <c r="O100" s="43">
        <f>O101+O102</f>
        <v>0</v>
      </c>
      <c r="P100" s="44"/>
      <c r="Q100" s="44"/>
      <c r="R100" s="52"/>
      <c r="S100" s="45"/>
      <c r="T100" s="43">
        <f>T101+T102</f>
        <v>0</v>
      </c>
      <c r="U100" s="43">
        <f>U101+U102</f>
        <v>0</v>
      </c>
      <c r="V100" s="43">
        <f>V101+V102</f>
        <v>0</v>
      </c>
      <c r="W100" s="44"/>
      <c r="X100" s="44"/>
      <c r="Y100" s="52">
        <f>Y101+Y102</f>
        <v>0</v>
      </c>
      <c r="Z100" s="45"/>
    </row>
    <row r="101" spans="1:26" ht="12.75" customHeight="1">
      <c r="A101" s="63" t="s">
        <v>76</v>
      </c>
      <c r="B101" s="63"/>
      <c r="C101" s="63"/>
      <c r="D101" s="35">
        <v>310</v>
      </c>
      <c r="E101" s="42" t="s">
        <v>118</v>
      </c>
      <c r="F101" s="44">
        <f>G101+H101+I101+J101+K101+L101</f>
        <v>0</v>
      </c>
      <c r="G101" s="44"/>
      <c r="H101" s="44"/>
      <c r="I101" s="43"/>
      <c r="J101" s="44"/>
      <c r="K101" s="45"/>
      <c r="L101" s="45"/>
      <c r="M101" s="44">
        <f>N101+O101+P101+Q101+R101+S101</f>
        <v>0</v>
      </c>
      <c r="N101" s="44"/>
      <c r="O101" s="44"/>
      <c r="P101" s="43"/>
      <c r="Q101" s="44"/>
      <c r="R101" s="45"/>
      <c r="S101" s="45"/>
      <c r="T101" s="44">
        <f>U101+V101+W101+X101+Y101+Z101</f>
        <v>0</v>
      </c>
      <c r="U101" s="44"/>
      <c r="V101" s="44"/>
      <c r="W101" s="43"/>
      <c r="X101" s="44"/>
      <c r="Y101" s="45"/>
      <c r="Z101" s="45"/>
    </row>
    <row r="102" spans="1:26" ht="19.5" customHeight="1">
      <c r="A102" s="63" t="s">
        <v>77</v>
      </c>
      <c r="B102" s="63"/>
      <c r="C102" s="63"/>
      <c r="D102" s="35">
        <v>320</v>
      </c>
      <c r="E102" s="42" t="s">
        <v>119</v>
      </c>
      <c r="F102" s="44">
        <f>G102+H102+I102+J102+K102+L102</f>
        <v>599252.62</v>
      </c>
      <c r="G102" s="44">
        <f>50000+39434</f>
        <v>89434</v>
      </c>
      <c r="H102" s="44"/>
      <c r="I102" s="44"/>
      <c r="J102" s="44"/>
      <c r="K102" s="45">
        <f>509818.62</f>
        <v>509818.62</v>
      </c>
      <c r="L102" s="45"/>
      <c r="M102" s="44">
        <f>N102+O102+P102+Q102+R102+S102</f>
        <v>0</v>
      </c>
      <c r="N102" s="44"/>
      <c r="O102" s="44"/>
      <c r="P102" s="44"/>
      <c r="Q102" s="44"/>
      <c r="R102" s="45"/>
      <c r="S102" s="45"/>
      <c r="T102" s="44">
        <f>U102+V102+W102+X102+Y102+Z102</f>
        <v>0</v>
      </c>
      <c r="U102" s="44"/>
      <c r="V102" s="44"/>
      <c r="W102" s="44"/>
      <c r="X102" s="44"/>
      <c r="Y102" s="45"/>
      <c r="Z102" s="45"/>
    </row>
    <row r="103" spans="1:26" ht="16.5" customHeight="1">
      <c r="A103" s="76" t="s">
        <v>78</v>
      </c>
      <c r="B103" s="76"/>
      <c r="C103" s="76"/>
      <c r="D103" s="35">
        <v>400</v>
      </c>
      <c r="E103" s="42"/>
      <c r="F103" s="44"/>
      <c r="G103" s="44"/>
      <c r="H103" s="44"/>
      <c r="I103" s="44"/>
      <c r="J103" s="44"/>
      <c r="K103" s="45"/>
      <c r="L103" s="45"/>
      <c r="M103" s="44"/>
      <c r="N103" s="44"/>
      <c r="O103" s="44"/>
      <c r="P103" s="44"/>
      <c r="Q103" s="44"/>
      <c r="R103" s="45"/>
      <c r="S103" s="45"/>
      <c r="T103" s="44"/>
      <c r="U103" s="44"/>
      <c r="V103" s="44"/>
      <c r="W103" s="44"/>
      <c r="X103" s="44"/>
      <c r="Y103" s="45"/>
      <c r="Z103" s="45"/>
    </row>
    <row r="104" spans="1:26" ht="13.5" customHeight="1">
      <c r="A104" s="63" t="s">
        <v>79</v>
      </c>
      <c r="B104" s="63"/>
      <c r="C104" s="63"/>
      <c r="D104" s="35">
        <v>410</v>
      </c>
      <c r="E104" s="42"/>
      <c r="F104" s="44"/>
      <c r="G104" s="44"/>
      <c r="H104" s="44"/>
      <c r="I104" s="44"/>
      <c r="J104" s="44"/>
      <c r="K104" s="45"/>
      <c r="L104" s="45"/>
      <c r="M104" s="44"/>
      <c r="N104" s="44"/>
      <c r="O104" s="44"/>
      <c r="P104" s="44"/>
      <c r="Q104" s="44"/>
      <c r="R104" s="45"/>
      <c r="S104" s="45"/>
      <c r="T104" s="44"/>
      <c r="U104" s="44"/>
      <c r="V104" s="44"/>
      <c r="W104" s="44"/>
      <c r="X104" s="44"/>
      <c r="Y104" s="45"/>
      <c r="Z104" s="45"/>
    </row>
    <row r="105" spans="1:26" ht="13.5" customHeight="1">
      <c r="A105" s="63" t="s">
        <v>80</v>
      </c>
      <c r="B105" s="63"/>
      <c r="C105" s="63"/>
      <c r="D105" s="35">
        <v>420</v>
      </c>
      <c r="E105" s="42"/>
      <c r="F105" s="44"/>
      <c r="G105" s="44"/>
      <c r="H105" s="44"/>
      <c r="I105" s="44"/>
      <c r="J105" s="44"/>
      <c r="K105" s="45"/>
      <c r="L105" s="45"/>
      <c r="M105" s="44"/>
      <c r="N105" s="44"/>
      <c r="O105" s="44"/>
      <c r="P105" s="44"/>
      <c r="Q105" s="44"/>
      <c r="R105" s="45"/>
      <c r="S105" s="45"/>
      <c r="T105" s="44"/>
      <c r="U105" s="44"/>
      <c r="V105" s="44"/>
      <c r="W105" s="44"/>
      <c r="X105" s="44"/>
      <c r="Y105" s="45"/>
      <c r="Z105" s="45"/>
    </row>
    <row r="106" spans="1:26" ht="30" customHeight="1">
      <c r="A106" s="76" t="s">
        <v>81</v>
      </c>
      <c r="B106" s="76"/>
      <c r="C106" s="76"/>
      <c r="D106" s="35">
        <v>500</v>
      </c>
      <c r="E106" s="42" t="s">
        <v>69</v>
      </c>
      <c r="F106" s="43">
        <f>G106+H106+K106</f>
        <v>39820.660000000003</v>
      </c>
      <c r="G106" s="44">
        <v>2.04</v>
      </c>
      <c r="H106" s="44">
        <v>0</v>
      </c>
      <c r="I106" s="44"/>
      <c r="J106" s="44"/>
      <c r="K106" s="53">
        <v>39818.620000000003</v>
      </c>
      <c r="L106" s="45"/>
      <c r="M106" s="43">
        <f>N106+O106+R106</f>
        <v>0</v>
      </c>
      <c r="N106" s="44"/>
      <c r="O106" s="44">
        <v>0</v>
      </c>
      <c r="P106" s="44"/>
      <c r="Q106" s="44"/>
      <c r="R106" s="53"/>
      <c r="S106" s="45"/>
      <c r="T106" s="43">
        <f>U106+V106+Y106</f>
        <v>0</v>
      </c>
      <c r="U106" s="44"/>
      <c r="V106" s="44">
        <v>0</v>
      </c>
      <c r="W106" s="44"/>
      <c r="X106" s="44"/>
      <c r="Y106" s="53"/>
      <c r="Z106" s="45"/>
    </row>
    <row r="107" spans="1:26" ht="13.5" customHeight="1">
      <c r="A107" s="76" t="s">
        <v>82</v>
      </c>
      <c r="B107" s="76"/>
      <c r="C107" s="76"/>
      <c r="D107" s="35">
        <v>600</v>
      </c>
      <c r="E107" s="42" t="s">
        <v>69</v>
      </c>
      <c r="F107" s="44">
        <f>G107+H107+I107+J107+K107</f>
        <v>0</v>
      </c>
      <c r="G107" s="44">
        <f>G106+G68-G78</f>
        <v>0</v>
      </c>
      <c r="H107" s="44">
        <v>0</v>
      </c>
      <c r="I107" s="44"/>
      <c r="J107" s="44"/>
      <c r="K107" s="45">
        <f>K106+K68-K78</f>
        <v>0</v>
      </c>
      <c r="L107" s="45"/>
      <c r="M107" s="44">
        <f>N107+O107+P107+Q107+R107</f>
        <v>0</v>
      </c>
      <c r="N107" s="44">
        <f>N106+N68-N78</f>
        <v>0</v>
      </c>
      <c r="O107" s="44">
        <v>0</v>
      </c>
      <c r="P107" s="44"/>
      <c r="Q107" s="44"/>
      <c r="R107" s="45"/>
      <c r="S107" s="45"/>
      <c r="T107" s="44">
        <f>U107+V107+W107+X107+Y107</f>
        <v>0</v>
      </c>
      <c r="U107" s="44">
        <f>U106+U68-U78</f>
        <v>0</v>
      </c>
      <c r="V107" s="44">
        <v>0</v>
      </c>
      <c r="W107" s="44"/>
      <c r="X107" s="44"/>
      <c r="Y107" s="45">
        <f>Y106+Y68-Y78</f>
        <v>0</v>
      </c>
      <c r="Z107" s="45"/>
    </row>
    <row r="108" spans="1:26" ht="27.75" customHeight="1">
      <c r="A108" s="67"/>
      <c r="B108" s="67"/>
      <c r="C108" s="67"/>
      <c r="D108" s="27"/>
      <c r="E108" s="11"/>
      <c r="F108" s="11"/>
      <c r="G108" s="11"/>
      <c r="H108" s="8"/>
      <c r="I108" s="11"/>
      <c r="J108" s="8"/>
    </row>
    <row r="109" spans="1:26" ht="13.5" customHeight="1">
      <c r="A109" s="67"/>
      <c r="B109" s="67"/>
      <c r="C109" s="67"/>
      <c r="D109" s="27"/>
      <c r="E109" s="11"/>
      <c r="F109" s="11"/>
      <c r="G109" s="11"/>
      <c r="H109" s="8"/>
      <c r="I109" s="11"/>
      <c r="J109" s="8"/>
    </row>
    <row r="110" spans="1:26" ht="13.5" customHeight="1">
      <c r="A110" s="67"/>
      <c r="B110" s="67"/>
      <c r="C110" s="67"/>
      <c r="D110" s="27"/>
      <c r="E110" s="11"/>
      <c r="F110" s="11"/>
      <c r="G110" s="11"/>
      <c r="H110" s="8"/>
      <c r="I110" s="11"/>
      <c r="J110" s="8"/>
      <c r="K110" s="1" t="s">
        <v>84</v>
      </c>
    </row>
    <row r="111" spans="1:26" ht="13.5" customHeight="1">
      <c r="A111" s="57" t="s">
        <v>85</v>
      </c>
      <c r="B111" s="57"/>
      <c r="C111" s="57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1:26" ht="14.25" customHeight="1">
      <c r="A112" s="57" t="s">
        <v>149</v>
      </c>
      <c r="B112" s="57"/>
      <c r="C112" s="57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1:12" ht="17.25" customHeight="1">
      <c r="A113" s="67"/>
      <c r="B113" s="67"/>
      <c r="C113" s="67"/>
      <c r="D113" s="27"/>
      <c r="E113" s="11"/>
      <c r="F113" s="11"/>
      <c r="G113" s="11"/>
      <c r="H113" s="8"/>
      <c r="I113" s="11"/>
      <c r="J113" s="8"/>
    </row>
    <row r="114" spans="1:12" ht="28.5" customHeight="1">
      <c r="A114" s="62" t="s">
        <v>14</v>
      </c>
      <c r="B114" s="71"/>
      <c r="C114" s="71"/>
      <c r="D114" s="62" t="s">
        <v>47</v>
      </c>
      <c r="E114" s="62" t="s">
        <v>86</v>
      </c>
      <c r="F114" s="73" t="s">
        <v>88</v>
      </c>
      <c r="G114" s="74"/>
      <c r="H114" s="74"/>
      <c r="I114" s="11"/>
      <c r="J114" s="8"/>
    </row>
    <row r="115" spans="1:12" ht="13.5" customHeight="1">
      <c r="A115" s="71"/>
      <c r="B115" s="71"/>
      <c r="C115" s="71"/>
      <c r="D115" s="71"/>
      <c r="E115" s="71"/>
      <c r="F115" s="75" t="s">
        <v>151</v>
      </c>
      <c r="G115" s="73" t="s">
        <v>60</v>
      </c>
      <c r="H115" s="74"/>
      <c r="I115" s="11"/>
      <c r="J115" s="8"/>
    </row>
    <row r="116" spans="1:12" ht="151.5" customHeight="1">
      <c r="A116" s="72"/>
      <c r="B116" s="72"/>
      <c r="C116" s="72"/>
      <c r="D116" s="72"/>
      <c r="E116" s="72"/>
      <c r="F116" s="71"/>
      <c r="G116" s="38" t="s">
        <v>98</v>
      </c>
      <c r="H116" s="39" t="s">
        <v>87</v>
      </c>
      <c r="I116" s="12"/>
      <c r="J116" s="8"/>
    </row>
    <row r="117" spans="1:12" ht="30.75" customHeight="1">
      <c r="A117" s="63" t="s">
        <v>89</v>
      </c>
      <c r="B117" s="63"/>
      <c r="C117" s="63"/>
      <c r="D117" s="37" t="s">
        <v>90</v>
      </c>
      <c r="E117" s="26" t="s">
        <v>69</v>
      </c>
      <c r="F117" s="34">
        <v>1540563.05</v>
      </c>
      <c r="G117" s="34">
        <v>1540563.05</v>
      </c>
      <c r="H117" s="23">
        <v>0</v>
      </c>
      <c r="I117" s="11"/>
      <c r="J117" s="8"/>
    </row>
    <row r="118" spans="1:12" ht="29.25" customHeight="1">
      <c r="A118" s="63" t="s">
        <v>91</v>
      </c>
      <c r="B118" s="63"/>
      <c r="C118" s="63"/>
      <c r="D118" s="37" t="s">
        <v>92</v>
      </c>
      <c r="E118" s="26" t="s">
        <v>69</v>
      </c>
      <c r="F118" s="34"/>
      <c r="G118" s="34"/>
      <c r="H118" s="23">
        <v>0</v>
      </c>
      <c r="I118" s="11"/>
      <c r="J118" s="8"/>
    </row>
    <row r="119" spans="1:12" ht="13.5" customHeight="1">
      <c r="A119" s="63"/>
      <c r="B119" s="63"/>
      <c r="C119" s="63"/>
      <c r="D119" s="37"/>
      <c r="E119" s="34"/>
      <c r="F119" s="34"/>
      <c r="G119" s="34"/>
      <c r="H119" s="23"/>
      <c r="I119" s="11"/>
      <c r="J119" s="8"/>
    </row>
    <row r="120" spans="1:12" ht="28.5" customHeight="1">
      <c r="A120" s="63" t="s">
        <v>93</v>
      </c>
      <c r="B120" s="63"/>
      <c r="C120" s="63"/>
      <c r="D120" s="37" t="s">
        <v>94</v>
      </c>
      <c r="E120" s="51">
        <v>2017</v>
      </c>
      <c r="F120" s="34">
        <v>1540563.05</v>
      </c>
      <c r="G120" s="34">
        <v>1540563.05</v>
      </c>
      <c r="H120" s="23">
        <v>0</v>
      </c>
      <c r="I120" s="11"/>
      <c r="J120" s="8"/>
    </row>
    <row r="121" spans="1:12" ht="84" customHeight="1">
      <c r="A121" s="67"/>
      <c r="B121" s="67"/>
      <c r="C121" s="67"/>
      <c r="D121" s="27"/>
      <c r="E121" s="11"/>
      <c r="F121" s="11"/>
      <c r="G121" s="11"/>
      <c r="H121" s="8"/>
      <c r="I121" s="11"/>
      <c r="J121" s="8"/>
    </row>
    <row r="122" spans="1:12" ht="13.5" customHeight="1">
      <c r="A122" s="67"/>
      <c r="B122" s="67"/>
      <c r="C122" s="67"/>
      <c r="D122" s="27"/>
      <c r="E122" s="11"/>
      <c r="F122" s="11"/>
      <c r="G122" s="11"/>
      <c r="H122" s="8"/>
      <c r="I122" s="11"/>
      <c r="J122" s="8"/>
      <c r="K122" s="1" t="s">
        <v>95</v>
      </c>
    </row>
    <row r="123" spans="1:12" ht="13.5" customHeight="1">
      <c r="A123" s="8"/>
      <c r="B123" s="8"/>
      <c r="C123" s="8"/>
      <c r="D123" s="27"/>
      <c r="E123" s="11"/>
      <c r="F123" s="11"/>
      <c r="G123" s="11"/>
      <c r="H123" s="8"/>
      <c r="I123" s="11"/>
      <c r="J123" s="8"/>
    </row>
    <row r="124" spans="1:12" ht="13.5" customHeight="1">
      <c r="A124" s="57" t="s">
        <v>96</v>
      </c>
      <c r="B124" s="57"/>
      <c r="C124" s="57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1:12" ht="13.5" customHeight="1">
      <c r="A125" s="57" t="s">
        <v>152</v>
      </c>
      <c r="B125" s="57"/>
      <c r="C125" s="57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1:12" ht="13.5" customHeight="1">
      <c r="A126" s="8"/>
      <c r="B126" s="8"/>
      <c r="C126" s="8"/>
      <c r="D126" s="27"/>
      <c r="E126" s="11"/>
      <c r="F126" s="11"/>
      <c r="G126" s="11"/>
      <c r="H126" s="8"/>
      <c r="I126" s="11"/>
      <c r="J126" s="8"/>
    </row>
    <row r="127" spans="1:12" ht="17.25" customHeight="1">
      <c r="A127" s="62" t="s">
        <v>14</v>
      </c>
      <c r="B127" s="71"/>
      <c r="C127" s="71"/>
      <c r="D127" s="62" t="s">
        <v>47</v>
      </c>
      <c r="E127" s="62" t="s">
        <v>97</v>
      </c>
      <c r="F127" s="11"/>
      <c r="G127" s="11"/>
      <c r="H127" s="8"/>
      <c r="I127" s="11"/>
      <c r="J127" s="8"/>
    </row>
    <row r="128" spans="1:12" ht="19.5" customHeight="1">
      <c r="A128" s="71"/>
      <c r="B128" s="71"/>
      <c r="C128" s="71"/>
      <c r="D128" s="71"/>
      <c r="E128" s="71"/>
      <c r="F128" s="11"/>
      <c r="G128" s="11"/>
      <c r="H128" s="8"/>
      <c r="I128" s="11"/>
      <c r="J128" s="8"/>
    </row>
    <row r="129" spans="1:12" ht="13.5" customHeight="1">
      <c r="A129" s="72"/>
      <c r="B129" s="72"/>
      <c r="C129" s="72"/>
      <c r="D129" s="72"/>
      <c r="E129" s="72"/>
      <c r="F129" s="11"/>
      <c r="G129" s="11"/>
      <c r="H129" s="8"/>
      <c r="I129" s="11"/>
      <c r="J129" s="8"/>
    </row>
    <row r="130" spans="1:12" ht="30" customHeight="1">
      <c r="A130" s="63" t="s">
        <v>81</v>
      </c>
      <c r="B130" s="69"/>
      <c r="C130" s="69"/>
      <c r="D130" s="37" t="s">
        <v>99</v>
      </c>
      <c r="E130" s="34"/>
      <c r="F130" s="11"/>
      <c r="G130" s="11"/>
      <c r="H130" s="8"/>
      <c r="I130" s="11"/>
      <c r="J130" s="8"/>
    </row>
    <row r="131" spans="1:12" ht="13.5" customHeight="1">
      <c r="A131" s="63" t="s">
        <v>82</v>
      </c>
      <c r="B131" s="69"/>
      <c r="C131" s="69"/>
      <c r="D131" s="37" t="s">
        <v>100</v>
      </c>
      <c r="E131" s="34">
        <f>E130+E132-E134</f>
        <v>0</v>
      </c>
      <c r="F131" s="11"/>
      <c r="G131" s="11"/>
      <c r="H131" s="8"/>
      <c r="I131" s="11"/>
      <c r="J131" s="8"/>
    </row>
    <row r="132" spans="1:12" ht="20.25" customHeight="1">
      <c r="A132" s="63" t="s">
        <v>103</v>
      </c>
      <c r="B132" s="69"/>
      <c r="C132" s="69"/>
      <c r="D132" s="37" t="s">
        <v>101</v>
      </c>
      <c r="E132" s="34"/>
      <c r="F132" s="11"/>
      <c r="G132" s="11"/>
      <c r="H132" s="8"/>
      <c r="I132" s="11"/>
      <c r="J132" s="8"/>
    </row>
    <row r="133" spans="1:12" ht="12" customHeight="1">
      <c r="A133" s="70"/>
      <c r="B133" s="70"/>
      <c r="C133" s="70"/>
      <c r="D133" s="41"/>
      <c r="E133" s="34"/>
      <c r="F133" s="11"/>
      <c r="G133" s="11"/>
      <c r="H133" s="8"/>
      <c r="I133" s="11"/>
      <c r="J133" s="8"/>
    </row>
    <row r="134" spans="1:12" ht="13.5" customHeight="1">
      <c r="A134" s="63" t="s">
        <v>104</v>
      </c>
      <c r="B134" s="63"/>
      <c r="C134" s="63"/>
      <c r="D134" s="42" t="s">
        <v>102</v>
      </c>
      <c r="E134" s="34"/>
      <c r="F134" s="11"/>
      <c r="G134" s="11"/>
      <c r="H134" s="8"/>
      <c r="I134" s="11"/>
      <c r="J134" s="8"/>
    </row>
    <row r="135" spans="1:12" ht="17.25" customHeight="1">
      <c r="A135" s="8"/>
      <c r="B135" s="8"/>
      <c r="C135" s="8"/>
      <c r="D135" s="40"/>
      <c r="E135" s="11"/>
      <c r="F135" s="11"/>
      <c r="G135" s="11"/>
      <c r="H135" s="8"/>
      <c r="I135" s="11"/>
      <c r="J135" s="8"/>
    </row>
    <row r="136" spans="1:12" ht="45.75" customHeight="1">
      <c r="A136" s="8"/>
      <c r="B136" s="8"/>
      <c r="C136" s="8"/>
      <c r="D136" s="40"/>
      <c r="E136" s="11"/>
      <c r="F136" s="11"/>
      <c r="G136" s="11"/>
      <c r="H136" s="8"/>
      <c r="I136" s="11"/>
      <c r="J136" s="8"/>
      <c r="K136" s="1" t="s">
        <v>105</v>
      </c>
    </row>
    <row r="137" spans="1:12" ht="13.5" customHeight="1">
      <c r="A137" s="57" t="s">
        <v>106</v>
      </c>
      <c r="B137" s="57"/>
      <c r="C137" s="57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1:12" ht="17.25" customHeight="1">
      <c r="A138" s="62" t="s">
        <v>14</v>
      </c>
      <c r="B138" s="71"/>
      <c r="C138" s="71"/>
      <c r="D138" s="62" t="s">
        <v>47</v>
      </c>
      <c r="E138" s="62" t="s">
        <v>30</v>
      </c>
      <c r="F138" s="36"/>
      <c r="G138" s="36"/>
      <c r="H138" s="36"/>
      <c r="I138" s="36"/>
      <c r="J138" s="36"/>
      <c r="K138" s="36"/>
      <c r="L138" s="36"/>
    </row>
    <row r="139" spans="1:12" ht="13.5" customHeight="1">
      <c r="A139" s="71"/>
      <c r="B139" s="71"/>
      <c r="C139" s="71"/>
      <c r="D139" s="71"/>
      <c r="E139" s="71"/>
      <c r="F139" s="36"/>
      <c r="G139" s="36"/>
      <c r="H139" s="36"/>
      <c r="I139" s="36"/>
      <c r="J139" s="36"/>
      <c r="K139" s="36"/>
      <c r="L139" s="36"/>
    </row>
    <row r="140" spans="1:12" ht="18" customHeight="1">
      <c r="A140" s="72"/>
      <c r="B140" s="72"/>
      <c r="C140" s="72"/>
      <c r="D140" s="72"/>
      <c r="E140" s="72"/>
      <c r="F140" s="11"/>
      <c r="G140" s="11"/>
      <c r="H140" s="8"/>
      <c r="I140" s="11"/>
      <c r="J140" s="8"/>
    </row>
    <row r="141" spans="1:12" ht="15" customHeight="1">
      <c r="A141" s="63" t="s">
        <v>19</v>
      </c>
      <c r="B141" s="69"/>
      <c r="C141" s="69"/>
      <c r="D141" s="37" t="s">
        <v>99</v>
      </c>
      <c r="E141" s="34">
        <v>0</v>
      </c>
      <c r="F141" s="11"/>
      <c r="G141" s="11"/>
      <c r="H141" s="8"/>
      <c r="I141" s="11"/>
      <c r="J141" s="8"/>
    </row>
    <row r="142" spans="1:12" ht="30" customHeight="1">
      <c r="A142" s="63" t="s">
        <v>107</v>
      </c>
      <c r="B142" s="69"/>
      <c r="C142" s="69"/>
      <c r="D142" s="37" t="s">
        <v>100</v>
      </c>
      <c r="E142" s="34">
        <v>0</v>
      </c>
      <c r="F142" s="11"/>
      <c r="G142" s="11"/>
      <c r="H142" s="8"/>
      <c r="I142" s="11"/>
      <c r="J142" s="8"/>
    </row>
    <row r="143" spans="1:12" ht="18.75" customHeight="1">
      <c r="A143" s="63" t="s">
        <v>108</v>
      </c>
      <c r="B143" s="69"/>
      <c r="C143" s="69"/>
      <c r="D143" s="37" t="s">
        <v>101</v>
      </c>
      <c r="E143" s="34">
        <v>0</v>
      </c>
      <c r="F143" s="8"/>
      <c r="G143" s="8"/>
    </row>
    <row r="144" spans="1:12" ht="15.75" customHeight="1">
      <c r="A144" s="67"/>
      <c r="B144" s="67"/>
      <c r="C144" s="67"/>
      <c r="D144" s="27"/>
      <c r="E144" s="11"/>
      <c r="F144" s="11"/>
      <c r="G144" s="11"/>
      <c r="H144" s="11"/>
    </row>
    <row r="145" spans="1:8" ht="13.5" customHeight="1">
      <c r="A145" s="67"/>
      <c r="B145" s="67"/>
      <c r="C145" s="67"/>
      <c r="D145" s="27"/>
      <c r="E145" s="11"/>
      <c r="F145" s="11"/>
      <c r="G145" s="11"/>
      <c r="H145" s="11"/>
    </row>
    <row r="146" spans="1:8">
      <c r="A146" s="2"/>
      <c r="B146" s="2"/>
      <c r="C146" s="2"/>
      <c r="D146" s="3"/>
      <c r="E146" s="2"/>
      <c r="F146" s="2"/>
      <c r="G146" s="2"/>
      <c r="H146" s="2"/>
    </row>
    <row r="147" spans="1:8" ht="12.75" customHeight="1">
      <c r="A147" s="67"/>
      <c r="B147" s="67"/>
      <c r="C147" s="67"/>
      <c r="D147" s="67"/>
      <c r="E147" s="2"/>
      <c r="F147" s="2"/>
      <c r="G147" s="2"/>
      <c r="H147" s="67"/>
    </row>
    <row r="148" spans="1:8" ht="13.5" customHeight="1" thickBot="1">
      <c r="A148" s="67" t="s">
        <v>143</v>
      </c>
      <c r="B148" s="67"/>
      <c r="C148" s="67"/>
      <c r="D148" s="67"/>
      <c r="E148" s="66" t="s">
        <v>150</v>
      </c>
      <c r="F148" s="66"/>
      <c r="G148" s="66"/>
      <c r="H148" s="67"/>
    </row>
    <row r="149" spans="1:8" ht="12.75" customHeight="1">
      <c r="A149" s="2"/>
      <c r="B149" s="2"/>
      <c r="C149" s="2"/>
      <c r="D149" s="3"/>
      <c r="E149" s="3" t="s">
        <v>1</v>
      </c>
      <c r="F149" s="64" t="s">
        <v>20</v>
      </c>
      <c r="G149" s="64"/>
      <c r="H149" s="2"/>
    </row>
    <row r="150" spans="1:8" ht="27.75" customHeight="1" thickBot="1">
      <c r="A150" s="65" t="s">
        <v>21</v>
      </c>
      <c r="B150" s="65"/>
      <c r="C150" s="65"/>
      <c r="D150" s="65"/>
      <c r="E150" s="66" t="s">
        <v>138</v>
      </c>
      <c r="F150" s="66"/>
      <c r="G150" s="66"/>
      <c r="H150" s="2"/>
    </row>
    <row r="151" spans="1:8" ht="15" customHeight="1">
      <c r="A151" s="67" t="s">
        <v>22</v>
      </c>
      <c r="B151" s="67"/>
      <c r="C151" s="2"/>
      <c r="D151" s="3"/>
      <c r="E151" s="3" t="s">
        <v>1</v>
      </c>
      <c r="F151" s="64" t="s">
        <v>20</v>
      </c>
      <c r="G151" s="64"/>
      <c r="H151" s="2"/>
    </row>
    <row r="152" spans="1:8" ht="30" customHeight="1">
      <c r="A152" s="68"/>
      <c r="B152" s="68"/>
      <c r="C152" s="68"/>
      <c r="D152" s="3"/>
      <c r="E152" s="2"/>
      <c r="F152" s="2"/>
      <c r="G152" s="2"/>
      <c r="H152" s="2"/>
    </row>
  </sheetData>
  <sheetProtection selectLockedCells="1" selectUnlockedCells="1"/>
  <mergeCells count="169">
    <mergeCell ref="V65:V66"/>
    <mergeCell ref="W65:W66"/>
    <mergeCell ref="X65:X66"/>
    <mergeCell ref="Y65:Z65"/>
    <mergeCell ref="M64:S64"/>
    <mergeCell ref="T64:Z64"/>
    <mergeCell ref="M65:M66"/>
    <mergeCell ref="N65:N66"/>
    <mergeCell ref="O65:O66"/>
    <mergeCell ref="P65:P66"/>
    <mergeCell ref="Q65:Q66"/>
    <mergeCell ref="R65:S65"/>
    <mergeCell ref="T65:T66"/>
    <mergeCell ref="U65:U66"/>
    <mergeCell ref="E1:G1"/>
    <mergeCell ref="E2:G2"/>
    <mergeCell ref="E3:G3"/>
    <mergeCell ref="F4:G4"/>
    <mergeCell ref="F5:G5"/>
    <mergeCell ref="E6:G6"/>
    <mergeCell ref="A7:G7"/>
    <mergeCell ref="A8:G8"/>
    <mergeCell ref="A11:E11"/>
    <mergeCell ref="A14:C17"/>
    <mergeCell ref="D15:F15"/>
    <mergeCell ref="A18:C18"/>
    <mergeCell ref="D18:F18"/>
    <mergeCell ref="A19:C19"/>
    <mergeCell ref="A20:C20"/>
    <mergeCell ref="A21:C21"/>
    <mergeCell ref="D21:F21"/>
    <mergeCell ref="A22:C22"/>
    <mergeCell ref="D22:F22"/>
    <mergeCell ref="A23:C23"/>
    <mergeCell ref="A26:H26"/>
    <mergeCell ref="A27:E27"/>
    <mergeCell ref="A28:E28"/>
    <mergeCell ref="A24:L24"/>
    <mergeCell ref="A25:L25"/>
    <mergeCell ref="A29:E29"/>
    <mergeCell ref="A30:E30"/>
    <mergeCell ref="A31:E31"/>
    <mergeCell ref="A32:E32"/>
    <mergeCell ref="A33:E33"/>
    <mergeCell ref="A34:E34"/>
    <mergeCell ref="A37:F37"/>
    <mergeCell ref="A38:F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K61"/>
    <mergeCell ref="A62:K62"/>
    <mergeCell ref="A63:F63"/>
    <mergeCell ref="A64:C66"/>
    <mergeCell ref="D64:D66"/>
    <mergeCell ref="E64:E66"/>
    <mergeCell ref="F64:L64"/>
    <mergeCell ref="F65:F66"/>
    <mergeCell ref="G65:G66"/>
    <mergeCell ref="H65:H66"/>
    <mergeCell ref="I65:I66"/>
    <mergeCell ref="J65:J66"/>
    <mergeCell ref="K65:L65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L111"/>
    <mergeCell ref="A112:L112"/>
    <mergeCell ref="A113:C113"/>
    <mergeCell ref="A114:C116"/>
    <mergeCell ref="D114:D116"/>
    <mergeCell ref="E114:E116"/>
    <mergeCell ref="F114:H114"/>
    <mergeCell ref="F115:F116"/>
    <mergeCell ref="G115:H115"/>
    <mergeCell ref="A117:C117"/>
    <mergeCell ref="A118:C118"/>
    <mergeCell ref="A119:C119"/>
    <mergeCell ref="A120:C120"/>
    <mergeCell ref="A121:C121"/>
    <mergeCell ref="A122:C122"/>
    <mergeCell ref="A124:L124"/>
    <mergeCell ref="A125:L125"/>
    <mergeCell ref="A127:C129"/>
    <mergeCell ref="D127:D129"/>
    <mergeCell ref="E127:E129"/>
    <mergeCell ref="A130:C130"/>
    <mergeCell ref="A131:C131"/>
    <mergeCell ref="A132:C132"/>
    <mergeCell ref="A133:C133"/>
    <mergeCell ref="A134:C134"/>
    <mergeCell ref="A137:L137"/>
    <mergeCell ref="A138:C140"/>
    <mergeCell ref="D138:D140"/>
    <mergeCell ref="E138:E140"/>
    <mergeCell ref="A147:D147"/>
    <mergeCell ref="H147:H148"/>
    <mergeCell ref="A148:D148"/>
    <mergeCell ref="E148:G148"/>
    <mergeCell ref="A141:C141"/>
    <mergeCell ref="A142:C142"/>
    <mergeCell ref="A143:C143"/>
    <mergeCell ref="A144:C144"/>
    <mergeCell ref="A145:C145"/>
    <mergeCell ref="F149:G149"/>
    <mergeCell ref="A150:D150"/>
    <mergeCell ref="E150:G150"/>
    <mergeCell ref="A151:B151"/>
    <mergeCell ref="F151:G151"/>
    <mergeCell ref="A152:C152"/>
  </mergeCells>
  <pageMargins left="0.70866141732283472" right="0.70866141732283472" top="0.74803149606299213" bottom="0.74803149606299213" header="0.51181102362204722" footer="0.51181102362204722"/>
  <pageSetup paperSize="9" scale="87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 п. Агроном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Zverdvd.org</cp:lastModifiedBy>
  <cp:lastPrinted>2017-02-15T07:04:33Z</cp:lastPrinted>
  <dcterms:created xsi:type="dcterms:W3CDTF">2015-01-20T05:42:45Z</dcterms:created>
  <dcterms:modified xsi:type="dcterms:W3CDTF">2017-10-17T06:41:19Z</dcterms:modified>
</cp:coreProperties>
</file>